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ЭтаКнига"/>
  <bookViews>
    <workbookView xWindow="-135" yWindow="-135" windowWidth="5835" windowHeight="12405" tabRatio="752"/>
  </bookViews>
  <sheets>
    <sheet name="Ранжир.список" sheetId="63" r:id="rId1"/>
    <sheet name="Что отобрали" sheetId="64" r:id="rId2"/>
    <sheet name="Резерв" sheetId="87" r:id="rId3"/>
    <sheet name="Список выбр.дворов" sheetId="88" r:id="rId4"/>
  </sheets>
  <definedNames>
    <definedName name="_xlnm._FilterDatabase" localSheetId="0" hidden="1">Ранжир.список!$A$5:$BD$87</definedName>
  </definedNames>
  <calcPr calcId="145621"/>
</workbook>
</file>

<file path=xl/calcChain.xml><?xml version="1.0" encoding="utf-8"?>
<calcChain xmlns="http://schemas.openxmlformats.org/spreadsheetml/2006/main">
  <c r="AJ29" i="63" l="1"/>
  <c r="AN25" i="63"/>
  <c r="AK25" i="63"/>
  <c r="A7" i="63" l="1"/>
  <c r="A8" i="63" s="1"/>
  <c r="A9" i="63" s="1"/>
  <c r="A10" i="63" s="1"/>
  <c r="A11" i="63" s="1"/>
  <c r="A12" i="63" s="1"/>
  <c r="A13" i="63" s="1"/>
  <c r="A14" i="63" s="1"/>
  <c r="A15" i="63" s="1"/>
  <c r="A16" i="63" s="1"/>
  <c r="A17" i="63" s="1"/>
  <c r="A18" i="63" s="1"/>
  <c r="A19" i="63" s="1"/>
  <c r="A20" i="63" s="1"/>
  <c r="A21" i="63" s="1"/>
  <c r="A22" i="63" s="1"/>
  <c r="A23" i="63" s="1"/>
  <c r="A24" i="63" s="1"/>
  <c r="A25" i="63" s="1"/>
  <c r="A26" i="63" s="1"/>
  <c r="A27" i="63" s="1"/>
  <c r="A28" i="63" s="1"/>
  <c r="A29" i="63" s="1"/>
  <c r="A30" i="63" s="1"/>
  <c r="A31" i="63" s="1"/>
  <c r="A32" i="63" s="1"/>
  <c r="A33" i="63" s="1"/>
  <c r="A34" i="63" s="1"/>
  <c r="A35" i="63" s="1"/>
  <c r="A36" i="63" s="1"/>
  <c r="A37" i="63" s="1"/>
  <c r="A38" i="63" s="1"/>
  <c r="A39" i="63" s="1"/>
  <c r="A40" i="63" s="1"/>
  <c r="A41" i="63" s="1"/>
  <c r="A42" i="63" s="1"/>
  <c r="A43" i="63" s="1"/>
  <c r="A44" i="63" s="1"/>
  <c r="A45" i="63" s="1"/>
  <c r="A46" i="63" s="1"/>
  <c r="A47" i="63" s="1"/>
  <c r="A48" i="63" s="1"/>
  <c r="A49" i="63" s="1"/>
  <c r="A50" i="63" s="1"/>
  <c r="A51" i="63" s="1"/>
  <c r="A52" i="63" s="1"/>
  <c r="A53" i="63" s="1"/>
  <c r="A54" i="63" s="1"/>
  <c r="A55" i="63" s="1"/>
  <c r="A56" i="63" s="1"/>
  <c r="A57" i="63" s="1"/>
  <c r="A58" i="63" s="1"/>
  <c r="A59" i="63" s="1"/>
  <c r="A60" i="63" s="1"/>
  <c r="A61" i="63" s="1"/>
  <c r="A62" i="63" s="1"/>
  <c r="A63" i="63" s="1"/>
  <c r="A64" i="63" s="1"/>
  <c r="A65" i="63" s="1"/>
  <c r="A66" i="63" s="1"/>
  <c r="A67" i="63" s="1"/>
  <c r="A68" i="63" s="1"/>
  <c r="A69" i="63" s="1"/>
  <c r="A70" i="63" s="1"/>
  <c r="A71" i="63" s="1"/>
  <c r="A72" i="63" s="1"/>
  <c r="A73" i="63" s="1"/>
  <c r="A74" i="63" s="1"/>
  <c r="A75" i="63" s="1"/>
  <c r="A76" i="63" s="1"/>
  <c r="A77" i="63" s="1"/>
  <c r="A78" i="63" s="1"/>
  <c r="A79" i="63" s="1"/>
  <c r="A80" i="63" s="1"/>
  <c r="A81" i="63" s="1"/>
  <c r="A82" i="63" s="1"/>
  <c r="A83" i="63" s="1"/>
  <c r="A84" i="63" s="1"/>
  <c r="A85" i="63" s="1"/>
  <c r="A86" i="63" s="1"/>
  <c r="AN71" i="63" l="1"/>
  <c r="AK71" i="63"/>
  <c r="AK23" i="63"/>
  <c r="AN23" i="63"/>
  <c r="AN35" i="63"/>
  <c r="AK35" i="63"/>
  <c r="AJ71" i="63"/>
  <c r="AW88" i="63"/>
  <c r="BD88" i="63"/>
  <c r="BC88" i="63"/>
  <c r="BB88" i="63"/>
  <c r="AP88" i="63"/>
  <c r="AO88" i="63"/>
  <c r="AM88" i="63"/>
  <c r="AL88" i="63"/>
  <c r="AK88" i="63" l="1"/>
  <c r="AN88" i="63"/>
  <c r="BD87" i="63" l="1"/>
  <c r="BC87" i="63"/>
  <c r="BB87" i="63"/>
  <c r="AW87" i="63"/>
  <c r="AS77" i="63"/>
  <c r="AR77" i="63"/>
  <c r="AN77" i="63"/>
  <c r="AV77" i="63" s="1"/>
  <c r="AK77" i="63"/>
  <c r="AU77" i="63" s="1"/>
  <c r="AJ77" i="63"/>
  <c r="AS76" i="63"/>
  <c r="AR76" i="63"/>
  <c r="AN76" i="63"/>
  <c r="AV76" i="63" s="1"/>
  <c r="AK76" i="63"/>
  <c r="AU76" i="63" s="1"/>
  <c r="AJ76" i="63"/>
  <c r="AS75" i="63"/>
  <c r="AR75" i="63"/>
  <c r="AN75" i="63"/>
  <c r="AV75" i="63" s="1"/>
  <c r="AK75" i="63"/>
  <c r="AU75" i="63" s="1"/>
  <c r="AJ75" i="63"/>
  <c r="AS63" i="63"/>
  <c r="AR63" i="63"/>
  <c r="AN63" i="63"/>
  <c r="AV63" i="63" s="1"/>
  <c r="AK63" i="63"/>
  <c r="AU63" i="63" s="1"/>
  <c r="AJ63" i="63"/>
  <c r="AS56" i="63"/>
  <c r="AR56" i="63"/>
  <c r="AN56" i="63"/>
  <c r="AV56" i="63" s="1"/>
  <c r="AK56" i="63"/>
  <c r="AU56" i="63" s="1"/>
  <c r="AJ56" i="63"/>
  <c r="AS65" i="63"/>
  <c r="AR65" i="63"/>
  <c r="AN65" i="63"/>
  <c r="AV65" i="63" s="1"/>
  <c r="AK65" i="63"/>
  <c r="AU65" i="63" s="1"/>
  <c r="AJ65" i="63"/>
  <c r="AS55" i="63"/>
  <c r="AR55" i="63"/>
  <c r="AN55" i="63"/>
  <c r="AV55" i="63" s="1"/>
  <c r="AK55" i="63"/>
  <c r="AU55" i="63" s="1"/>
  <c r="AJ55" i="63"/>
  <c r="AS54" i="63"/>
  <c r="AR54" i="63"/>
  <c r="AN54" i="63"/>
  <c r="AV54" i="63" s="1"/>
  <c r="AK54" i="63"/>
  <c r="AU54" i="63" s="1"/>
  <c r="AJ54" i="63"/>
  <c r="AS53" i="63"/>
  <c r="AR53" i="63"/>
  <c r="AN53" i="63"/>
  <c r="AV53" i="63" s="1"/>
  <c r="AK53" i="63"/>
  <c r="AU53" i="63" s="1"/>
  <c r="AJ53" i="63"/>
  <c r="AS44" i="63"/>
  <c r="AR44" i="63"/>
  <c r="AN44" i="63"/>
  <c r="AV44" i="63" s="1"/>
  <c r="AK44" i="63"/>
  <c r="AU44" i="63" s="1"/>
  <c r="AJ44" i="63"/>
  <c r="AS43" i="63"/>
  <c r="AR43" i="63"/>
  <c r="AN43" i="63"/>
  <c r="AV43" i="63" s="1"/>
  <c r="AK43" i="63"/>
  <c r="AU43" i="63" s="1"/>
  <c r="AJ43" i="63"/>
  <c r="AS37" i="63"/>
  <c r="AR37" i="63"/>
  <c r="AN37" i="63"/>
  <c r="AV37" i="63" s="1"/>
  <c r="AK37" i="63"/>
  <c r="AU37" i="63" s="1"/>
  <c r="AJ37" i="63"/>
  <c r="AS36" i="63"/>
  <c r="AR36" i="63"/>
  <c r="AN36" i="63"/>
  <c r="AV36" i="63" s="1"/>
  <c r="AK36" i="63"/>
  <c r="AU36" i="63" s="1"/>
  <c r="AJ36" i="63"/>
  <c r="AS16" i="63"/>
  <c r="AR16" i="63"/>
  <c r="AN16" i="63"/>
  <c r="AV16" i="63" s="1"/>
  <c r="AK16" i="63"/>
  <c r="AU16" i="63" s="1"/>
  <c r="AJ16" i="63"/>
  <c r="AS7" i="63"/>
  <c r="AR7" i="63"/>
  <c r="AN7" i="63"/>
  <c r="AV7" i="63" s="1"/>
  <c r="AK7" i="63"/>
  <c r="AU7" i="63" s="1"/>
  <c r="AJ7" i="63"/>
  <c r="AQ63" i="63" l="1"/>
  <c r="AQ36" i="63"/>
  <c r="AQ53" i="63"/>
  <c r="AQ75" i="63"/>
  <c r="AQ76" i="63"/>
  <c r="AQ43" i="63"/>
  <c r="AQ55" i="63"/>
  <c r="AQ7" i="63"/>
  <c r="AQ56" i="63"/>
  <c r="AQ65" i="63"/>
  <c r="AQ77" i="63"/>
  <c r="AQ16" i="63"/>
  <c r="AQ37" i="63"/>
  <c r="AQ44" i="63"/>
  <c r="AQ54" i="63"/>
  <c r="AS71" i="63" l="1"/>
  <c r="AR71" i="63"/>
  <c r="AV71" i="63"/>
  <c r="AS35" i="63"/>
  <c r="AR35" i="63"/>
  <c r="AV35" i="63"/>
  <c r="AJ35" i="63"/>
  <c r="AS25" i="63"/>
  <c r="AR25" i="63"/>
  <c r="AV25" i="63"/>
  <c r="AJ25" i="63"/>
  <c r="AS23" i="63"/>
  <c r="AR23" i="63"/>
  <c r="AV23" i="63"/>
  <c r="AJ23" i="63"/>
  <c r="AQ35" i="63" l="1"/>
  <c r="AQ23" i="63"/>
  <c r="AQ71" i="63"/>
  <c r="AQ25" i="63"/>
  <c r="AU23" i="63"/>
  <c r="AU25" i="63"/>
  <c r="AU71" i="63"/>
  <c r="AU35" i="63"/>
  <c r="AS81" i="63" l="1"/>
  <c r="AR81" i="63"/>
  <c r="AN81" i="63"/>
  <c r="AV81" i="63" s="1"/>
  <c r="AK81" i="63"/>
  <c r="AU81" i="63" s="1"/>
  <c r="AJ81" i="63"/>
  <c r="AS78" i="63"/>
  <c r="AR78" i="63"/>
  <c r="AN78" i="63"/>
  <c r="AV78" i="63" s="1"/>
  <c r="AK78" i="63"/>
  <c r="AU78" i="63" s="1"/>
  <c r="AJ78" i="63"/>
  <c r="AS80" i="63"/>
  <c r="AR80" i="63"/>
  <c r="AN80" i="63"/>
  <c r="AV80" i="63" s="1"/>
  <c r="AK80" i="63"/>
  <c r="AU80" i="63" s="1"/>
  <c r="AJ80" i="63"/>
  <c r="AS68" i="63"/>
  <c r="AR68" i="63"/>
  <c r="AN68" i="63"/>
  <c r="AV68" i="63" s="1"/>
  <c r="AK68" i="63"/>
  <c r="AU68" i="63" s="1"/>
  <c r="AJ68" i="63"/>
  <c r="AS66" i="63"/>
  <c r="AR66" i="63"/>
  <c r="AN66" i="63"/>
  <c r="AV66" i="63" s="1"/>
  <c r="AK66" i="63"/>
  <c r="AU66" i="63" s="1"/>
  <c r="AJ66" i="63"/>
  <c r="AS62" i="63"/>
  <c r="AR62" i="63"/>
  <c r="AN62" i="63"/>
  <c r="AV62" i="63" s="1"/>
  <c r="AK62" i="63"/>
  <c r="AU62" i="63" s="1"/>
  <c r="AJ62" i="63"/>
  <c r="AS61" i="63"/>
  <c r="AR61" i="63"/>
  <c r="AN61" i="63"/>
  <c r="AV61" i="63" s="1"/>
  <c r="AK61" i="63"/>
  <c r="AU61" i="63" s="1"/>
  <c r="AJ61" i="63"/>
  <c r="AS60" i="63"/>
  <c r="AR60" i="63"/>
  <c r="AN60" i="63"/>
  <c r="AV60" i="63" s="1"/>
  <c r="AK60" i="63"/>
  <c r="AJ60" i="63"/>
  <c r="AS59" i="63"/>
  <c r="AR59" i="63"/>
  <c r="AN59" i="63"/>
  <c r="AV59" i="63" s="1"/>
  <c r="AK59" i="63"/>
  <c r="AU59" i="63" s="1"/>
  <c r="AJ59" i="63"/>
  <c r="AS42" i="63"/>
  <c r="AR42" i="63"/>
  <c r="AN42" i="63"/>
  <c r="AV42" i="63" s="1"/>
  <c r="AK42" i="63"/>
  <c r="AU42" i="63" s="1"/>
  <c r="AJ42" i="63"/>
  <c r="AS30" i="63"/>
  <c r="AR30" i="63"/>
  <c r="AN30" i="63"/>
  <c r="AV30" i="63" s="1"/>
  <c r="AK30" i="63"/>
  <c r="AU30" i="63" s="1"/>
  <c r="AJ30" i="63"/>
  <c r="AS26" i="63"/>
  <c r="AR26" i="63"/>
  <c r="AN26" i="63"/>
  <c r="AV26" i="63" s="1"/>
  <c r="AK26" i="63"/>
  <c r="AU26" i="63" s="1"/>
  <c r="AJ26" i="63"/>
  <c r="AS20" i="63"/>
  <c r="AR20" i="63"/>
  <c r="AN20" i="63"/>
  <c r="AV20" i="63" s="1"/>
  <c r="AK20" i="63"/>
  <c r="AU20" i="63" s="1"/>
  <c r="AJ20" i="63"/>
  <c r="AS18" i="63"/>
  <c r="AR18" i="63"/>
  <c r="AN18" i="63"/>
  <c r="AV18" i="63" s="1"/>
  <c r="AK18" i="63"/>
  <c r="AU18" i="63" s="1"/>
  <c r="AJ18" i="63"/>
  <c r="AS17" i="63"/>
  <c r="AR17" i="63"/>
  <c r="AN17" i="63"/>
  <c r="AV17" i="63" s="1"/>
  <c r="AK17" i="63"/>
  <c r="AU17" i="63" s="1"/>
  <c r="AJ17" i="63"/>
  <c r="AS86" i="63"/>
  <c r="AR86" i="63"/>
  <c r="AN86" i="63"/>
  <c r="AV86" i="63" s="1"/>
  <c r="AK86" i="63"/>
  <c r="AU86" i="63" s="1"/>
  <c r="AJ86" i="63"/>
  <c r="AS69" i="63"/>
  <c r="AR69" i="63"/>
  <c r="AN69" i="63"/>
  <c r="AV69" i="63" s="1"/>
  <c r="AK69" i="63"/>
  <c r="AU69" i="63" s="1"/>
  <c r="AJ69" i="63"/>
  <c r="AS79" i="63"/>
  <c r="AR79" i="63"/>
  <c r="AN79" i="63"/>
  <c r="AV79" i="63" s="1"/>
  <c r="AK79" i="63"/>
  <c r="AU79" i="63" s="1"/>
  <c r="AJ79" i="63"/>
  <c r="AS39" i="63"/>
  <c r="AR39" i="63"/>
  <c r="AN39" i="63"/>
  <c r="AV39" i="63" s="1"/>
  <c r="AK39" i="63"/>
  <c r="AU39" i="63" s="1"/>
  <c r="AJ39" i="63"/>
  <c r="AS38" i="63"/>
  <c r="AR38" i="63"/>
  <c r="AN38" i="63"/>
  <c r="AV38" i="63" s="1"/>
  <c r="AK38" i="63"/>
  <c r="AU38" i="63" s="1"/>
  <c r="AJ38" i="63"/>
  <c r="AS32" i="63"/>
  <c r="AR32" i="63"/>
  <c r="AN32" i="63"/>
  <c r="AV32" i="63" s="1"/>
  <c r="AK32" i="63"/>
  <c r="AU32" i="63" s="1"/>
  <c r="AJ32" i="63"/>
  <c r="AS31" i="63"/>
  <c r="AR31" i="63"/>
  <c r="AN31" i="63"/>
  <c r="AV31" i="63" s="1"/>
  <c r="AK31" i="63"/>
  <c r="AU31" i="63" s="1"/>
  <c r="AJ31" i="63"/>
  <c r="AS27" i="63"/>
  <c r="AR27" i="63"/>
  <c r="AN27" i="63"/>
  <c r="AV27" i="63" s="1"/>
  <c r="AK27" i="63"/>
  <c r="AU27" i="63" s="1"/>
  <c r="AJ27" i="63"/>
  <c r="AQ61" i="63" l="1"/>
  <c r="AQ80" i="63"/>
  <c r="AQ60" i="63"/>
  <c r="AQ26" i="63"/>
  <c r="AQ66" i="63"/>
  <c r="AQ81" i="63"/>
  <c r="AQ18" i="63"/>
  <c r="AQ20" i="63"/>
  <c r="AQ17" i="63"/>
  <c r="AQ38" i="63"/>
  <c r="AQ86" i="63"/>
  <c r="AQ42" i="63"/>
  <c r="AQ59" i="63"/>
  <c r="AQ31" i="63"/>
  <c r="AQ79" i="63"/>
  <c r="AQ30" i="63"/>
  <c r="AQ27" i="63"/>
  <c r="AQ39" i="63"/>
  <c r="AQ62" i="63"/>
  <c r="AQ78" i="63"/>
  <c r="AQ32" i="63"/>
  <c r="AQ69" i="63"/>
  <c r="AQ68" i="63"/>
  <c r="AS74" i="63"/>
  <c r="AR74" i="63"/>
  <c r="AN74" i="63"/>
  <c r="AV74" i="63" s="1"/>
  <c r="AK74" i="63"/>
  <c r="AU74" i="63" s="1"/>
  <c r="AJ74" i="63"/>
  <c r="AS73" i="63"/>
  <c r="AR73" i="63"/>
  <c r="AN73" i="63"/>
  <c r="AV73" i="63" s="1"/>
  <c r="AK73" i="63"/>
  <c r="AU73" i="63" s="1"/>
  <c r="AJ73" i="63"/>
  <c r="AS72" i="63"/>
  <c r="AR72" i="63"/>
  <c r="AN72" i="63"/>
  <c r="AV72" i="63" s="1"/>
  <c r="AK72" i="63"/>
  <c r="AU72" i="63" s="1"/>
  <c r="AJ72" i="63"/>
  <c r="AS70" i="63"/>
  <c r="AR70" i="63"/>
  <c r="AN70" i="63"/>
  <c r="AV70" i="63" s="1"/>
  <c r="AK70" i="63"/>
  <c r="AU70" i="63" s="1"/>
  <c r="AJ70" i="63"/>
  <c r="AS49" i="63"/>
  <c r="AR49" i="63"/>
  <c r="AN49" i="63"/>
  <c r="AV49" i="63" s="1"/>
  <c r="AK49" i="63"/>
  <c r="AU49" i="63" s="1"/>
  <c r="AJ49" i="63"/>
  <c r="AS48" i="63"/>
  <c r="AR48" i="63"/>
  <c r="AN48" i="63"/>
  <c r="AV48" i="63" s="1"/>
  <c r="AK48" i="63"/>
  <c r="AU48" i="63" s="1"/>
  <c r="AJ48" i="63"/>
  <c r="AS41" i="63"/>
  <c r="AR41" i="63"/>
  <c r="AN41" i="63"/>
  <c r="AV41" i="63" s="1"/>
  <c r="AK41" i="63"/>
  <c r="AU41" i="63" s="1"/>
  <c r="AJ41" i="63"/>
  <c r="AS29" i="63"/>
  <c r="AR29" i="63"/>
  <c r="AN29" i="63"/>
  <c r="AV29" i="63" s="1"/>
  <c r="AK29" i="63"/>
  <c r="AU29" i="63" s="1"/>
  <c r="AS50" i="63"/>
  <c r="AR50" i="63"/>
  <c r="AN50" i="63"/>
  <c r="AV50" i="63" s="1"/>
  <c r="AK50" i="63"/>
  <c r="AU50" i="63" s="1"/>
  <c r="AJ50" i="63"/>
  <c r="AS22" i="63"/>
  <c r="AR22" i="63"/>
  <c r="AN22" i="63"/>
  <c r="AV22" i="63" s="1"/>
  <c r="AK22" i="63"/>
  <c r="AU22" i="63" s="1"/>
  <c r="AJ22" i="63"/>
  <c r="AS21" i="63"/>
  <c r="AR21" i="63"/>
  <c r="AN21" i="63"/>
  <c r="AV21" i="63" s="1"/>
  <c r="AK21" i="63"/>
  <c r="AU21" i="63" s="1"/>
  <c r="AJ21" i="63"/>
  <c r="AS19" i="63"/>
  <c r="AR19" i="63"/>
  <c r="AN19" i="63"/>
  <c r="AV19" i="63" s="1"/>
  <c r="AK19" i="63"/>
  <c r="AU19" i="63" s="1"/>
  <c r="AJ19" i="63"/>
  <c r="AS15" i="63"/>
  <c r="AR15" i="63"/>
  <c r="AN15" i="63"/>
  <c r="AV15" i="63" s="1"/>
  <c r="AK15" i="63"/>
  <c r="AU15" i="63" s="1"/>
  <c r="AJ15" i="63"/>
  <c r="AS14" i="63"/>
  <c r="AR14" i="63"/>
  <c r="AN14" i="63"/>
  <c r="AV14" i="63" s="1"/>
  <c r="AK14" i="63"/>
  <c r="AU14" i="63" s="1"/>
  <c r="AJ14" i="63"/>
  <c r="AS13" i="63"/>
  <c r="AR13" i="63"/>
  <c r="AN13" i="63"/>
  <c r="AV13" i="63" s="1"/>
  <c r="AK13" i="63"/>
  <c r="AU13" i="63" s="1"/>
  <c r="AJ13" i="63"/>
  <c r="AS8" i="63"/>
  <c r="AR8" i="63"/>
  <c r="AN8" i="63"/>
  <c r="AV8" i="63" s="1"/>
  <c r="AK8" i="63"/>
  <c r="AU8" i="63" s="1"/>
  <c r="AJ8" i="63"/>
  <c r="AQ48" i="63" l="1"/>
  <c r="AQ73" i="63"/>
  <c r="AQ14" i="63"/>
  <c r="AQ19" i="63"/>
  <c r="AQ29" i="63"/>
  <c r="AQ49" i="63"/>
  <c r="AQ74" i="63"/>
  <c r="AQ72" i="63"/>
  <c r="AQ8" i="63"/>
  <c r="AQ41" i="63"/>
  <c r="AQ22" i="63"/>
  <c r="AQ50" i="63"/>
  <c r="AQ13" i="63"/>
  <c r="AQ15" i="63"/>
  <c r="AQ21" i="63"/>
  <c r="AQ70" i="63"/>
  <c r="AN58" i="63"/>
  <c r="AV58" i="63" s="1"/>
  <c r="AN51" i="63"/>
  <c r="AV51" i="63" s="1"/>
  <c r="AN40" i="63"/>
  <c r="AV40" i="63" s="1"/>
  <c r="AS85" i="63"/>
  <c r="AR85" i="63"/>
  <c r="AN85" i="63"/>
  <c r="AV85" i="63" s="1"/>
  <c r="AK85" i="63"/>
  <c r="AU85" i="63" s="1"/>
  <c r="AJ85" i="63"/>
  <c r="AS84" i="63"/>
  <c r="AR84" i="63"/>
  <c r="AN84" i="63"/>
  <c r="AV84" i="63" s="1"/>
  <c r="AK84" i="63"/>
  <c r="AU84" i="63" s="1"/>
  <c r="AJ84" i="63"/>
  <c r="AS83" i="63"/>
  <c r="AR83" i="63"/>
  <c r="AN83" i="63"/>
  <c r="AV83" i="63" s="1"/>
  <c r="AK83" i="63"/>
  <c r="AU83" i="63" s="1"/>
  <c r="AJ83" i="63"/>
  <c r="AS82" i="63"/>
  <c r="AR82" i="63"/>
  <c r="AN82" i="63"/>
  <c r="AV82" i="63" s="1"/>
  <c r="AK82" i="63"/>
  <c r="AU82" i="63" s="1"/>
  <c r="AJ82" i="63"/>
  <c r="AS67" i="63"/>
  <c r="AR67" i="63"/>
  <c r="AN67" i="63"/>
  <c r="AV67" i="63" s="1"/>
  <c r="AK67" i="63"/>
  <c r="AU67" i="63" s="1"/>
  <c r="AJ67" i="63"/>
  <c r="AS64" i="63"/>
  <c r="AR64" i="63"/>
  <c r="AN64" i="63"/>
  <c r="AV64" i="63" s="1"/>
  <c r="AK64" i="63"/>
  <c r="AU64" i="63" s="1"/>
  <c r="AJ64" i="63"/>
  <c r="AS47" i="63"/>
  <c r="AR47" i="63"/>
  <c r="AN47" i="63"/>
  <c r="AV47" i="63" s="1"/>
  <c r="AK47" i="63"/>
  <c r="AU47" i="63" s="1"/>
  <c r="AJ47" i="63"/>
  <c r="AS58" i="63"/>
  <c r="AR58" i="63"/>
  <c r="AK58" i="63"/>
  <c r="AU58" i="63" s="1"/>
  <c r="AJ58" i="63"/>
  <c r="AS46" i="63"/>
  <c r="AR46" i="63"/>
  <c r="AN46" i="63"/>
  <c r="AV46" i="63" s="1"/>
  <c r="AK46" i="63"/>
  <c r="AU46" i="63" s="1"/>
  <c r="AJ46" i="63"/>
  <c r="AS45" i="63"/>
  <c r="AR45" i="63"/>
  <c r="AN45" i="63"/>
  <c r="AV45" i="63" s="1"/>
  <c r="AK45" i="63"/>
  <c r="AU45" i="63" s="1"/>
  <c r="AJ45" i="63"/>
  <c r="AS52" i="63"/>
  <c r="AR52" i="63"/>
  <c r="AN52" i="63"/>
  <c r="AV52" i="63" s="1"/>
  <c r="AK52" i="63"/>
  <c r="AU52" i="63" s="1"/>
  <c r="AJ52" i="63"/>
  <c r="AS57" i="63"/>
  <c r="AR57" i="63"/>
  <c r="AN57" i="63"/>
  <c r="AV57" i="63" s="1"/>
  <c r="AK57" i="63"/>
  <c r="AU57" i="63" s="1"/>
  <c r="AJ57" i="63"/>
  <c r="AS51" i="63"/>
  <c r="AR51" i="63"/>
  <c r="AK51" i="63"/>
  <c r="AU51" i="63" s="1"/>
  <c r="AJ51" i="63"/>
  <c r="AS40" i="63"/>
  <c r="AR40" i="63"/>
  <c r="AK40" i="63"/>
  <c r="AU40" i="63" s="1"/>
  <c r="AJ40" i="63"/>
  <c r="AS12" i="63"/>
  <c r="AR12" i="63"/>
  <c r="AN12" i="63"/>
  <c r="AV12" i="63" s="1"/>
  <c r="AK12" i="63"/>
  <c r="AU12" i="63" s="1"/>
  <c r="AJ12" i="63"/>
  <c r="AS11" i="63"/>
  <c r="AR11" i="63"/>
  <c r="AN11" i="63"/>
  <c r="AV11" i="63" s="1"/>
  <c r="AK11" i="63"/>
  <c r="AU11" i="63" s="1"/>
  <c r="AJ11" i="63"/>
  <c r="AS10" i="63"/>
  <c r="AR10" i="63"/>
  <c r="AN10" i="63"/>
  <c r="AV10" i="63" s="1"/>
  <c r="AK10" i="63"/>
  <c r="AU10" i="63" s="1"/>
  <c r="AJ10" i="63"/>
  <c r="AS34" i="63"/>
  <c r="AR34" i="63"/>
  <c r="AN34" i="63"/>
  <c r="AV34" i="63" s="1"/>
  <c r="AK34" i="63"/>
  <c r="AU34" i="63" s="1"/>
  <c r="AJ34" i="63"/>
  <c r="AS33" i="63"/>
  <c r="AR33" i="63"/>
  <c r="AN33" i="63"/>
  <c r="AV33" i="63" s="1"/>
  <c r="AK33" i="63"/>
  <c r="AU33" i="63" s="1"/>
  <c r="AJ33" i="63"/>
  <c r="AS28" i="63"/>
  <c r="AR28" i="63"/>
  <c r="AN28" i="63"/>
  <c r="AV28" i="63" s="1"/>
  <c r="AK28" i="63"/>
  <c r="AU28" i="63" s="1"/>
  <c r="AJ28" i="63"/>
  <c r="AS24" i="63"/>
  <c r="AR24" i="63"/>
  <c r="AN24" i="63"/>
  <c r="AV24" i="63" s="1"/>
  <c r="AK24" i="63"/>
  <c r="AU24" i="63" s="1"/>
  <c r="AJ24" i="63"/>
  <c r="AS9" i="63"/>
  <c r="AR9" i="63"/>
  <c r="AN9" i="63"/>
  <c r="AV9" i="63" s="1"/>
  <c r="AK9" i="63"/>
  <c r="AU9" i="63" s="1"/>
  <c r="AJ9" i="63"/>
  <c r="AS6" i="63"/>
  <c r="AR6" i="63"/>
  <c r="AN6" i="63"/>
  <c r="AV6" i="63" s="1"/>
  <c r="AK6" i="63"/>
  <c r="AU6" i="63" s="1"/>
  <c r="AJ6" i="63"/>
  <c r="AQ83" i="63" l="1"/>
  <c r="AS88" i="63"/>
  <c r="AR88" i="63"/>
  <c r="AQ57" i="63"/>
  <c r="AQ9" i="63"/>
  <c r="AQ33" i="63"/>
  <c r="AQ34" i="63"/>
  <c r="AQ12" i="63"/>
  <c r="AQ45" i="63"/>
  <c r="AQ82" i="63"/>
  <c r="AQ51" i="63"/>
  <c r="AQ24" i="63"/>
  <c r="AQ28" i="63"/>
  <c r="AQ10" i="63"/>
  <c r="AQ11" i="63"/>
  <c r="AQ47" i="63"/>
  <c r="AQ64" i="63"/>
  <c r="AQ84" i="63"/>
  <c r="AQ6" i="63"/>
  <c r="AQ52" i="63"/>
  <c r="AQ46" i="63"/>
  <c r="AQ67" i="63"/>
  <c r="AQ85" i="63"/>
  <c r="AQ40" i="63"/>
  <c r="AQ58" i="63"/>
  <c r="AL87" i="63"/>
  <c r="AM87" i="63"/>
  <c r="AO87" i="63"/>
  <c r="AP87" i="63"/>
  <c r="AQ88" i="63" l="1"/>
  <c r="AK87" i="63"/>
  <c r="AN87" i="63"/>
  <c r="H11" i="64" l="1"/>
  <c r="G11" i="64"/>
  <c r="F11" i="64"/>
  <c r="E11" i="64"/>
  <c r="D11" i="64"/>
  <c r="C11" i="64"/>
  <c r="A9" i="64"/>
  <c r="A10" i="64" s="1"/>
  <c r="AR87" i="63" l="1"/>
  <c r="AS87" i="63"/>
  <c r="AQ87" i="63" l="1"/>
</calcChain>
</file>

<file path=xl/sharedStrings.xml><?xml version="1.0" encoding="utf-8"?>
<sst xmlns="http://schemas.openxmlformats.org/spreadsheetml/2006/main" count="1526" uniqueCount="479">
  <si>
    <t>Октябрьский</t>
  </si>
  <si>
    <t>Железнодорожный</t>
  </si>
  <si>
    <t>Ленинский</t>
  </si>
  <si>
    <t>№</t>
  </si>
  <si>
    <t>Адрес МКД</t>
  </si>
  <si>
    <t>Наименование района</t>
  </si>
  <si>
    <t>Наименование УО</t>
  </si>
  <si>
    <t>Год ввода в эксплуатацию многоквартирного дома</t>
  </si>
  <si>
    <t>Баллы</t>
  </si>
  <si>
    <t>Доля голосов собственников помещений многоквартирного дома, принявших участие в голосовании по вопросам повестки общего собрания собственников помещений от общего числа голосов собственников помещений в многоквартирном доме</t>
  </si>
  <si>
    <t>Участие собственников в благоустройстве территории за последние пять лет (проведение субботников, участие в конкурсах на лучший двор,  разбивка клумб и т.п.)</t>
  </si>
  <si>
    <t xml:space="preserve">Избрание и деятельность совета многоквартирного дома согласно ст. 161.1 Жилищного кодекса РФ </t>
  </si>
  <si>
    <t>В многоквартирном доме выбран и реализован способ управления  товарищество собственников жилья (жилищный кооператив или иной специализированный потребительский кооператив)</t>
  </si>
  <si>
    <t>Количество квартир в домах, расположенных на дворовой территории</t>
  </si>
  <si>
    <t>Доля финансового участия собственников помещений по минимальному перечню работ</t>
  </si>
  <si>
    <t>Доля финансового участия собственников помещений по дополнительному перечню работ</t>
  </si>
  <si>
    <t>Общая сумма баллов</t>
  </si>
  <si>
    <t>Сметная стоимость работ по минимальному перечню, руб.</t>
  </si>
  <si>
    <t>Сметная стоимость работ по дополнительному перечню, руб.</t>
  </si>
  <si>
    <t>Общая сметная стоимость работ по МКД, руб.</t>
  </si>
  <si>
    <t>Всего</t>
  </si>
  <si>
    <t>средства жителей</t>
  </si>
  <si>
    <t>Наличие принятого решения по доли финансового участия иных заинтересованных лиц (спонсоры)</t>
  </si>
  <si>
    <t>Дата и время подачи заявки</t>
  </si>
  <si>
    <t>ООО УК "ЖСК"</t>
  </si>
  <si>
    <t>-</t>
  </si>
  <si>
    <t>ТСЖ</t>
  </si>
  <si>
    <t>УК</t>
  </si>
  <si>
    <t>Кировский</t>
  </si>
  <si>
    <t>ООО "Практика"</t>
  </si>
  <si>
    <t>Центральный</t>
  </si>
  <si>
    <t>Бюджетные средства, всего</t>
  </si>
  <si>
    <t>ООО УК «Меркурий»</t>
  </si>
  <si>
    <t>Участие в общегородских субботниках, разбивка цветников, покраска и ремонт МАФ, посадка саженцев, украшение балконов цветами</t>
  </si>
  <si>
    <t xml:space="preserve">Участие в  субботниках,участие в уборке дворовой территории, посадка саженцев, покраска и облагораживание территорий </t>
  </si>
  <si>
    <t>№ п/п</t>
  </si>
  <si>
    <t>Район</t>
  </si>
  <si>
    <t>Количество заявок (дворовые территории)</t>
  </si>
  <si>
    <t>Общая сумма сметных расчётов, руб.</t>
  </si>
  <si>
    <t>Свердловский</t>
  </si>
  <si>
    <t>Советский</t>
  </si>
  <si>
    <t>ИТОГО:</t>
  </si>
  <si>
    <t>Средства бюджетов (фед.+край+гор), руб.</t>
  </si>
  <si>
    <t>в том числе средства бюджетов в заявках  (фед.+край+гор), руб.</t>
  </si>
  <si>
    <t xml:space="preserve">Выполнение работ по ремонту проездов к дворовой территории </t>
  </si>
  <si>
    <t>Информация о трудовом участии собственников не ограничивается проведением «одного субботника»</t>
  </si>
  <si>
    <t>Количество малых архитектурных форм на дворовой территории, площадь и материалы покрытий благоустраиваемой территории соответствуют требованиям строительных правил и ГОСТов</t>
  </si>
  <si>
    <t>Обеспечена гармоничность цветовых решений всех элементов благоустрой-ства дворовой территории</t>
  </si>
  <si>
    <t>% мин</t>
  </si>
  <si>
    <t>% доп</t>
  </si>
  <si>
    <t>Посадка цветов, уборка мусора, высадка саженцев</t>
  </si>
  <si>
    <t>Соответствует</t>
  </si>
  <si>
    <t>Избран и работает</t>
  </si>
  <si>
    <t>Требуется</t>
  </si>
  <si>
    <t>Нет</t>
  </si>
  <si>
    <t>Не требуется</t>
  </si>
  <si>
    <t>ул. Глинки, 24</t>
  </si>
  <si>
    <t>пер. Тихий, 5</t>
  </si>
  <si>
    <t>Участие в общегородских субботниках, проводят работы по омоложению и высадке саженцев и цветов. Участвуют в районных и дворовых праздниках. Благоустраивают дворовую территорию собственными силами.</t>
  </si>
  <si>
    <t>ООО УК "Мой Дом"</t>
  </si>
  <si>
    <t>ул. Коломенская, 22</t>
  </si>
  <si>
    <t>ул. Щорса, 60</t>
  </si>
  <si>
    <t>Обеспечена гармоничность цветовых решений всех элементов благоустройства дворовой территории</t>
  </si>
  <si>
    <t>ООО УК "Триумф"</t>
  </si>
  <si>
    <t>ООО УК "Премиум"</t>
  </si>
  <si>
    <t>ул. 78 Добровольческой бригады, 1</t>
  </si>
  <si>
    <t>ТСЖ "Мечта"</t>
  </si>
  <si>
    <t>ул. Быковского, 7</t>
  </si>
  <si>
    <t>ул. 9 Мая, 40</t>
  </si>
  <si>
    <t>Участие в общегородских субботниках, включающие в себя уборку территории, побелку деревьев, подготовку газонов к посадке декоративных растений, разбивка клумб, посадка цветов.</t>
  </si>
  <si>
    <t>Посадка зелёных насаждений, проведение субботников</t>
  </si>
  <si>
    <t>Участие в общегородских субботниках, санитарных пятницах. Производят работы по омоложению и высадке саженцев и цветов. Участвуют в районнных и дворовых праздниках, в городских программах по сбору макулатуры</t>
  </si>
  <si>
    <t>ул. Судостроительная, 127</t>
  </si>
  <si>
    <t>Свердловский район</t>
  </si>
  <si>
    <t>ул. Свердловская, 49А</t>
  </si>
  <si>
    <t>ул. Парашютная, 82А</t>
  </si>
  <si>
    <t>ООО УК "Покровские ворота"</t>
  </si>
  <si>
    <t>пер. Медицинский, 16А</t>
  </si>
  <si>
    <t>Железнодорожный район</t>
  </si>
  <si>
    <t>ул. Красной Армии, 36</t>
  </si>
  <si>
    <t>Ленинский район</t>
  </si>
  <si>
    <t>Участие в общегородских субботниках, проводят работы по омоложению и высадке саженцев и цветов. Участвуют в районных и дворовых праздниках. Благоустраивают дворовую территорию собственными силами</t>
  </si>
  <si>
    <t>ул. Волжская, 29</t>
  </si>
  <si>
    <t>ул. Астраханская, 1</t>
  </si>
  <si>
    <t xml:space="preserve">Реквизиты протокола общего собрания об участии в программе (дата/номер)
</t>
  </si>
  <si>
    <t>МП г. Красноярска "МУК Красноярская"</t>
  </si>
  <si>
    <t>МП г. Красноярска "МУК "Правобережная"</t>
  </si>
  <si>
    <t>Кировский район</t>
  </si>
  <si>
    <t>Участие в общегородских субботниках, разбивка цветников, покраска и ремонт МАФ, посадка саженцев, украшение цветами</t>
  </si>
  <si>
    <t>ул. Щорса, 73</t>
  </si>
  <si>
    <t>ул. Ак. Павлова, 81</t>
  </si>
  <si>
    <t>ул. Корнетова, 12</t>
  </si>
  <si>
    <t>пер. Маяковского, 19</t>
  </si>
  <si>
    <t>пер. Маяковского, 23</t>
  </si>
  <si>
    <t>пер. Вузовский, 5</t>
  </si>
  <si>
    <t>ул. Транзитная, 46</t>
  </si>
  <si>
    <t>пер. Маяковского, 21</t>
  </si>
  <si>
    <t>ул. Кутузова, 54</t>
  </si>
  <si>
    <t>Советский район</t>
  </si>
  <si>
    <t>ул. Тельмана, 16А</t>
  </si>
  <si>
    <t>ул. 9 Мая, 44А, 46</t>
  </si>
  <si>
    <t>ООО УК «Радий»</t>
  </si>
  <si>
    <t>Октябрьский район</t>
  </si>
  <si>
    <t>ул. Тотмина, 10А</t>
  </si>
  <si>
    <t>ул. Тотмина, 10</t>
  </si>
  <si>
    <t>ул. Ботаническая, 1Е</t>
  </si>
  <si>
    <t>ул. Тотмина, 9</t>
  </si>
  <si>
    <t>ул. Тотмина, 8А</t>
  </si>
  <si>
    <t>ул. Юшкова, 28Б</t>
  </si>
  <si>
    <t>ул. Бебеля, 57</t>
  </si>
  <si>
    <t>ТСЖ "Наш дом"</t>
  </si>
  <si>
    <t>ул. Гусарова, 71</t>
  </si>
  <si>
    <t>ООО "УК "Озерный"</t>
  </si>
  <si>
    <t>ул. Гусарова, 58</t>
  </si>
  <si>
    <t>ул. Гусарова, 75</t>
  </si>
  <si>
    <t>ул. Вильского, 3</t>
  </si>
  <si>
    <t>Центральный район</t>
  </si>
  <si>
    <t>Ранжированный список дворовых территорий для участия в программе по благоустройству дворовых территорий на 2024 год в городе Красноярске</t>
  </si>
  <si>
    <t>Выполнение работ по капитальному ремонту общего имущества многоквартирного дома в 2024 году, проводимого в рамках краткосрочного плана реализации региональной программы капитального ремонта общего имущества в многоквартирных домах Региональным фондом капитального ремонта многоквартирных домов Красноярского края</t>
  </si>
  <si>
    <t>Площадь жилых и нежилых помещений, тыс.кв.м.</t>
  </si>
  <si>
    <t>Договор управления многоквартирным домом для УО (№ и дата)</t>
  </si>
  <si>
    <t>Смета доходов и расходов на содержание и ремонт общего имущества многоквартирного дома (для ТСЖ)</t>
  </si>
  <si>
    <t>Кадастровый номер земельного участка</t>
  </si>
  <si>
    <t>Площадь земельного участка, кв.м</t>
  </si>
  <si>
    <t>Виды работ по текущему и (или) капитальному ремонту общего имущества многоквартирного дома на 2024 год</t>
  </si>
  <si>
    <t>Уровень оплаты за жилое помещение и коммунальные услуги в зависимости от среднего уровня оплаты за жилое помещение коммунальные услуги по городу Красноярску (95,5 %)</t>
  </si>
  <si>
    <t>Численность населения (всего), проживающего в многоквартирных домах, где будут проводиться работы по благоустройству дворовых территорий в 2024 году, чел.</t>
  </si>
  <si>
    <t>в том числе численность населения старше 14 лет (всего), чел.</t>
  </si>
  <si>
    <t>ул. Первых Пионеров, 13</t>
  </si>
  <si>
    <t>№ 3/13 от 25.05.2023</t>
  </si>
  <si>
    <t>Озеленение территории МКД</t>
  </si>
  <si>
    <t>№ 1/13 от 01.05.2022</t>
  </si>
  <si>
    <t>24:50:0200052:340</t>
  </si>
  <si>
    <t>ул. Калинина, 2В</t>
  </si>
  <si>
    <t>№ 3/2В от 29.05.2023</t>
  </si>
  <si>
    <t>Ремонт отмостки МКД</t>
  </si>
  <si>
    <t>№ 2/2В от 01.10.2022</t>
  </si>
  <si>
    <t>24:50:0200005:131</t>
  </si>
  <si>
    <t>ул. Маерчака, 14</t>
  </si>
  <si>
    <t>№ ЖД/23-37 от 16.03.2023</t>
  </si>
  <si>
    <t>Посадка кустарников</t>
  </si>
  <si>
    <t>№ 260 от 01.09.2016</t>
  </si>
  <si>
    <t>24:50:0200080:1133</t>
  </si>
  <si>
    <t>ул. Робеспьера, 34</t>
  </si>
  <si>
    <t>№ ЖД/23-103 от 31.05.2023</t>
  </si>
  <si>
    <t>Окраска входных групп</t>
  </si>
  <si>
    <t>№ 104-ж от 01.06.2016</t>
  </si>
  <si>
    <t>24:50:0200115:203</t>
  </si>
  <si>
    <t>№ ЖД/23-102 от 22.05.2023</t>
  </si>
  <si>
    <t>Ремонт козырьков</t>
  </si>
  <si>
    <t>№ 203-ж от 01.08.2016</t>
  </si>
  <si>
    <t>24:50:0200115:199</t>
  </si>
  <si>
    <t>ул. Заводская, 1</t>
  </si>
  <si>
    <t>№ ЖД/23-30 от 09.03.2023</t>
  </si>
  <si>
    <t>№ 88-ж от 01.03.2016</t>
  </si>
  <si>
    <t>24:50:0000000:1339</t>
  </si>
  <si>
    <t>Сводные данные заявок на выполнение в 2024 году работ по благоустройству дворовых территорий в рамках муниципальной программы «Повышение эффективности деятельности городского самоуправления по формированию современной городской среды» на 2018-2025 годы</t>
  </si>
  <si>
    <t>ул. Академика Павлова, 47, 51, 53</t>
  </si>
  <si>
    <t>1975, 1976, 1975</t>
  </si>
  <si>
    <t>ремонт входных групп</t>
  </si>
  <si>
    <t>150 от 18.05.2019, 120-К от 01.03.2016, 265-К от 01.09.2016</t>
  </si>
  <si>
    <t>24:50:0600047:226</t>
  </si>
  <si>
    <t>ул. Академика Павлова, 36, 38, 40</t>
  </si>
  <si>
    <t>1965,   1966,   1965</t>
  </si>
  <si>
    <t>20-К от 01.03.2016, 177-К от 13.07.2016, 179-К от 15.07.2016</t>
  </si>
  <si>
    <t>24:50:0600032:69</t>
  </si>
  <si>
    <t>ул. Гастелло, 42,               ул. Мичурина, 45</t>
  </si>
  <si>
    <t xml:space="preserve">№ К/23-148 от 11.07.2023, № К/23-149 от 11.06.2023 </t>
  </si>
  <si>
    <t>168-К от 01.07.2016, 289-К от 17.10.2016</t>
  </si>
  <si>
    <t>24:50:0600056:22</t>
  </si>
  <si>
    <t>ул. Мичурина 55,            ул. Кутузова, 4</t>
  </si>
  <si>
    <t>№ 1 от 23.06.2023, № К/23-163 от 11.06.2023</t>
  </si>
  <si>
    <t>113-К от 01.05.2016</t>
  </si>
  <si>
    <t>24:50:0600057:30</t>
  </si>
  <si>
    <t>ул. Ак. Вавилова, 94</t>
  </si>
  <si>
    <t>4/КИР от 23.08.2016</t>
  </si>
  <si>
    <t>24:50:0600016:0183</t>
  </si>
  <si>
    <t>№ К/23-153 от 11.06.2023</t>
  </si>
  <si>
    <t>308-К от 21.11.2016</t>
  </si>
  <si>
    <t>24:50:0600045:60</t>
  </si>
  <si>
    <t>24:50:0600047:0201</t>
  </si>
  <si>
    <t>ул. Щорса, 13</t>
  </si>
  <si>
    <t>148-К от 01.07.2016</t>
  </si>
  <si>
    <t>24:50:0600058:43</t>
  </si>
  <si>
    <t>№ К/23-150 от 11.06.2023,</t>
  </si>
  <si>
    <t>74-К от 06.04.2016</t>
  </si>
  <si>
    <t>24:50:0600065:646</t>
  </si>
  <si>
    <t>5/КИР от 23.08.2016</t>
  </si>
  <si>
    <t>ул. Ак. Павлова, 59, 59А</t>
  </si>
  <si>
    <t>58-К от 01.03.2016, 206-К от 15.07.2023</t>
  </si>
  <si>
    <t>24:50:0600047:212</t>
  </si>
  <si>
    <t>ООО УК «Ваше Благополучие»</t>
  </si>
  <si>
    <t>№ 1 от 10.06.2023</t>
  </si>
  <si>
    <t>ВУ/5 от 20.01.2023</t>
  </si>
  <si>
    <t>24:50:0600018:196</t>
  </si>
  <si>
    <t xml:space="preserve">№ 207/1 от 29.06.2022, </t>
  </si>
  <si>
    <t>1 от 01.12.2015</t>
  </si>
  <si>
    <t>24:50:0600063:75</t>
  </si>
  <si>
    <t>ООО УК "Платформа"</t>
  </si>
  <si>
    <t xml:space="preserve">№ 4/4 от 16.06.2023, </t>
  </si>
  <si>
    <t>1М21 от 16.05.2021</t>
  </si>
  <si>
    <t>24:50:0600091:62</t>
  </si>
  <si>
    <t xml:space="preserve">№ 3Т от 18.06.2023, </t>
  </si>
  <si>
    <t>ТР46 от 31.07.2021</t>
  </si>
  <si>
    <t>24:50:0600043:1055</t>
  </si>
  <si>
    <t xml:space="preserve">№ 3/3 от 15.06.2023, </t>
  </si>
  <si>
    <t>1/19 от 26.11.2021</t>
  </si>
  <si>
    <t>24:50:0600091:64</t>
  </si>
  <si>
    <t xml:space="preserve">№ 4М от 18.06.2023, </t>
  </si>
  <si>
    <t>1П от 28.11.2019</t>
  </si>
  <si>
    <t>24:50:0600091:66</t>
  </si>
  <si>
    <t>Участие в общегородских субботниках, высадка  цветов, посадка саженцев, участие в дворовых праздниках</t>
  </si>
  <si>
    <t>Посадка цветов, уборка мусора, высадка саженцев, покраска маф, участие в районных праздниках</t>
  </si>
  <si>
    <t>118-л 05.04.2016</t>
  </si>
  <si>
    <t>24:50:0500183:37</t>
  </si>
  <si>
    <t>ул. Тобольская, 25А</t>
  </si>
  <si>
    <t>94-л от 29.03.2016</t>
  </si>
  <si>
    <t>24:50:0500348:13</t>
  </si>
  <si>
    <t>ул. Тобольская, 27А</t>
  </si>
  <si>
    <t>294-л от 22.07.2016</t>
  </si>
  <si>
    <t>24:50:0500348:12</t>
  </si>
  <si>
    <t xml:space="preserve">ул. Волжская, 21 </t>
  </si>
  <si>
    <t>190-л от 16.05.2016</t>
  </si>
  <si>
    <t>24:50:0500308:90</t>
  </si>
  <si>
    <t>пр. Красноярский рабочий, 47А</t>
  </si>
  <si>
    <t>448-л от 12.12.2016</t>
  </si>
  <si>
    <t>24:50:0500180:64</t>
  </si>
  <si>
    <t xml:space="preserve">пр. имени газеты "Красноярский рабочий", 40 </t>
  </si>
  <si>
    <t>1-40 от 26.06.2023</t>
  </si>
  <si>
    <t>б/н от  12.02.2022</t>
  </si>
  <si>
    <t>24:50:0500165:46</t>
  </si>
  <si>
    <t>пр. имени газеты "Красноярский рабочий", 40А</t>
  </si>
  <si>
    <t>2-40 от 26.06.2023</t>
  </si>
  <si>
    <t>б/н от 01.02.2023</t>
  </si>
  <si>
    <t>ул. Волжская, 55</t>
  </si>
  <si>
    <t>210-п от 20.05.2023</t>
  </si>
  <si>
    <t>24:50:0500307:13</t>
  </si>
  <si>
    <t>пр. имени газеты "Красноярский рабочий", 49А</t>
  </si>
  <si>
    <t>420-лот 15.11.2016</t>
  </si>
  <si>
    <t>24:50:0500180:60</t>
  </si>
  <si>
    <t>51-л от 15.03.2016</t>
  </si>
  <si>
    <t>24:50:0500144:24</t>
  </si>
  <si>
    <t>пр. Машиностроителей, 15</t>
  </si>
  <si>
    <t>23-л от 01.03.2016</t>
  </si>
  <si>
    <t>24:50:0500350:62</t>
  </si>
  <si>
    <t>304-л от 15.08.2016</t>
  </si>
  <si>
    <t>24:50:0500308:104</t>
  </si>
  <si>
    <t>ул. Говорова, 40</t>
  </si>
  <si>
    <t>475-л от 10.10.2017</t>
  </si>
  <si>
    <t>24:50:0500311:37</t>
  </si>
  <si>
    <t>333-л от 29.08.2016</t>
  </si>
  <si>
    <t>24:50:0500217:15</t>
  </si>
  <si>
    <t>153,л от 26.14.2016</t>
  </si>
  <si>
    <t>24:50:0500141:94</t>
  </si>
  <si>
    <t>ул. Тобольская, 37А</t>
  </si>
  <si>
    <t>239-п от 07.06.2016</t>
  </si>
  <si>
    <t>24:50:0500346:65</t>
  </si>
  <si>
    <t>№1/49а-ПВ от 08.12.2022</t>
  </si>
  <si>
    <t>24:50:0700214:393</t>
  </si>
  <si>
    <t xml:space="preserve"> № 1 от 29.06.2023</t>
  </si>
  <si>
    <t>№2 от 23.08.2016</t>
  </si>
  <si>
    <t>24:50:0700230:68</t>
  </si>
  <si>
    <t>ул. Королева, 7А</t>
  </si>
  <si>
    <t xml:space="preserve">№ СВ/23-129 от 15.06.2023 </t>
  </si>
  <si>
    <t>Ремонт входных групп</t>
  </si>
  <si>
    <t>№ 1-7а/св от 31.10.2016</t>
  </si>
  <si>
    <t>24:50:0700202:383</t>
  </si>
  <si>
    <t>ул. Парашютная, 80</t>
  </si>
  <si>
    <t xml:space="preserve">№ СВ/23-139 от 17.06.2023 </t>
  </si>
  <si>
    <t>№ 1-80/св от 31.10.2016</t>
  </si>
  <si>
    <t>24:50:0700249:86</t>
  </si>
  <si>
    <t>ул. Королева, 8</t>
  </si>
  <si>
    <t xml:space="preserve">№ СВ/23-143 от 22.06.2023 </t>
  </si>
  <si>
    <t>№ 1-ж от 01.03.2016</t>
  </si>
  <si>
    <t>24:50:0700202:399</t>
  </si>
  <si>
    <t xml:space="preserve"> № 1/82аПББ  от 01.06.2023</t>
  </si>
  <si>
    <t>№ 7/82аП от 08.12.2021</t>
  </si>
  <si>
    <t>24:50:0700270:46</t>
  </si>
  <si>
    <t xml:space="preserve"> № 1/127ПББ от 22.05.2023</t>
  </si>
  <si>
    <t>№ 1/127П от 27.04.2016</t>
  </si>
  <si>
    <t>24:50:0700153:340</t>
  </si>
  <si>
    <t>ул. Парашютная, 14</t>
  </si>
  <si>
    <t xml:space="preserve"> № 1/14ПББ от 01.06.2023</t>
  </si>
  <si>
    <t>№ 1/14П от 23.12.2021</t>
  </si>
  <si>
    <t>24:50:0700251:1447</t>
  </si>
  <si>
    <t>пер. Светлогорский, 6</t>
  </si>
  <si>
    <t>ООО УК "Авантаж"</t>
  </si>
  <si>
    <t>№ 1 от 19.06.2023</t>
  </si>
  <si>
    <t>Замена инф.щитов на входе в подъезды; стрижка деревьев; посадка цветов; покраска урн, МАФ, заборов; ремонт входных групп; замена и/или доп. установка табличек "Выгул собак запрещен"</t>
  </si>
  <si>
    <t>№ 1 от 01.06.2020</t>
  </si>
  <si>
    <t>24:50:0400056:264</t>
  </si>
  <si>
    <t>пер. Светлогорский, 8</t>
  </si>
  <si>
    <t>№ 1 от 27.06.2023</t>
  </si>
  <si>
    <t xml:space="preserve">Покраска цоколя, ремонт входных групп, ремонт и покраска газонных ограждений </t>
  </si>
  <si>
    <t>№ 4 от 01.08.2014</t>
  </si>
  <si>
    <t>24:50:0400056:6449</t>
  </si>
  <si>
    <t>№ СОВ/23-29 от 20.06.2023</t>
  </si>
  <si>
    <t>Побелка деревьев, уборка территории, формирование цветочных клумб, уход за цветниками, посадка деревьев, кустарников</t>
  </si>
  <si>
    <t>Частичный ремонт фасада</t>
  </si>
  <si>
    <t>№ 4-16/с от 01.06.2016</t>
  </si>
  <si>
    <t>24:50:0400127:120</t>
  </si>
  <si>
    <t>№ 1 от 21.06.2023, № 1 от 19.06.2023</t>
  </si>
  <si>
    <t>1989/1989</t>
  </si>
  <si>
    <t>72,7/84,6</t>
  </si>
  <si>
    <t>Посадка цветов и клумб, дизайн клумб, покраска клумб, ухаживают за зелеными насаждениями</t>
  </si>
  <si>
    <t>97,0/98,0</t>
  </si>
  <si>
    <t>Соответствует 30</t>
  </si>
  <si>
    <t>Ремонт входных групп, ремонт отмостки, ремонт подъездов</t>
  </si>
  <si>
    <t>№ 1А -17/2021 от 01.10.2021, № 1Б - 18/2021 от 01.10.2021</t>
  </si>
  <si>
    <t>24:50:0400058:3676</t>
  </si>
  <si>
    <t>ул. Краснодарская, 17</t>
  </si>
  <si>
    <t>№ 1 от 26.06.2023</t>
  </si>
  <si>
    <t>Побелка деревьев, уборка листы и мусора на муниципальной территории, посадка цветов, кустарников, покраска ограждений и МАФ</t>
  </si>
  <si>
    <t>Установка ограждения пешеходных дорожек</t>
  </si>
  <si>
    <t xml:space="preserve">№ 44-22/П от 04.05.2022 </t>
  </si>
  <si>
    <t>24:50:0400169:1714</t>
  </si>
  <si>
    <t>1997/1996</t>
  </si>
  <si>
    <t>68/67,2</t>
  </si>
  <si>
    <t>Устройство новых цветников и высаживание цветочной рассады, высаживание кустов и деревьев, уход за высаженными растениями</t>
  </si>
  <si>
    <t>91,0/92,0</t>
  </si>
  <si>
    <t xml:space="preserve">№ 1 от 30.06.2023 </t>
  </si>
  <si>
    <t>24:50:0400055:204</t>
  </si>
  <si>
    <t>№ СОВ/23-30 от 20.06.2023</t>
  </si>
  <si>
    <t>Демонтаж игрового оборудования</t>
  </si>
  <si>
    <t>№ 6-25/с от 01.08.2016</t>
  </si>
  <si>
    <t>24:50:0400205:582</t>
  </si>
  <si>
    <t>№ СОВ/23-31 от 21.06.2023</t>
  </si>
  <si>
    <t>Обрезка деревьев</t>
  </si>
  <si>
    <t>№ 10-17/с от 01.12.2016</t>
  </si>
  <si>
    <t>24:50:0400205:590</t>
  </si>
  <si>
    <t>ул. Сергея Лазо, 16</t>
  </si>
  <si>
    <t>№ СОВ/23-27 от 22.06.2023</t>
  </si>
  <si>
    <t>№ 10-46/с от 01.12.2016</t>
  </si>
  <si>
    <r>
      <t xml:space="preserve">24:50:0400173:143 </t>
    </r>
    <r>
      <rPr>
        <sz val="14"/>
        <color rgb="FF1A1A1A"/>
        <rFont val="Times New Roman"/>
        <family val="1"/>
        <charset val="204"/>
      </rPr>
      <t xml:space="preserve"> </t>
    </r>
  </si>
  <si>
    <t>ул. Воронова, 14</t>
  </si>
  <si>
    <t>№ СОВ/23-28 от 22.06.2023</t>
  </si>
  <si>
    <t>№ 10 -133/с от 01.12.2016</t>
  </si>
  <si>
    <r>
      <t xml:space="preserve">24:50:0400084:293 </t>
    </r>
    <r>
      <rPr>
        <sz val="14"/>
        <color rgb="FF1A1A1A"/>
        <rFont val="Times New Roman"/>
        <family val="1"/>
        <charset val="204"/>
      </rPr>
      <t xml:space="preserve"> </t>
    </r>
  </si>
  <si>
    <t>ООО "Квартал"</t>
  </si>
  <si>
    <t>№ 10 от 09.06.2023</t>
  </si>
  <si>
    <t>Посадка  деревьев, кустарников, цветников, обустройство клумб, покраска, уборка территории в рамках субботника</t>
  </si>
  <si>
    <t>Ремонт входных групп, металлических ограждений, ремонт межпанельных швов</t>
  </si>
  <si>
    <t xml:space="preserve"> № У-6А от 01.08.2017</t>
  </si>
  <si>
    <t>24:50:0400386:187</t>
  </si>
  <si>
    <t>ул. Краснодарская, 9</t>
  </si>
  <si>
    <t>№ 1 от 23.06.2023</t>
  </si>
  <si>
    <t>Ремонт подъездов, благоустройство дворовой территории, установка ограждений</t>
  </si>
  <si>
    <t>№ 10/2019 от 01.09.2019</t>
  </si>
  <si>
    <t>24:50:0400171:323</t>
  </si>
  <si>
    <t>№ 1 от 15.06.2023</t>
  </si>
  <si>
    <t xml:space="preserve">Ремонт входных групп 1 подъезда , посадка саженцев, цветочной рассады, замена дворового освещения на светодиодные, замена урн для мусора </t>
  </si>
  <si>
    <t>24:50:0400055:200</t>
  </si>
  <si>
    <t>ул. 9 Мая, 26А</t>
  </si>
  <si>
    <t>ТСЖ "Север"</t>
  </si>
  <si>
    <t>№ 2 от 09.06.2023</t>
  </si>
  <si>
    <t>Ремонт входных групп, металлических ограждений</t>
  </si>
  <si>
    <t>24:50:0400054:259</t>
  </si>
  <si>
    <t>ул. Тельмана, 26</t>
  </si>
  <si>
    <t>№ 2 от 19.06.2023</t>
  </si>
  <si>
    <t xml:space="preserve">Соответствует </t>
  </si>
  <si>
    <t>№ 03/2023 от 01.04.2023</t>
  </si>
  <si>
    <t>24:50:0400205:624</t>
  </si>
  <si>
    <t>ТСЖ "Содружество- 2006"</t>
  </si>
  <si>
    <t xml:space="preserve"> № б/н от 18.05.2023</t>
  </si>
  <si>
    <t>4,41</t>
  </si>
  <si>
    <t>Покраска детской площадки</t>
  </si>
  <si>
    <t>№ б/н от 24.03.2023</t>
  </si>
  <si>
    <t>24:50:0300239:31</t>
  </si>
  <si>
    <t>ООО УК "Радий"</t>
  </si>
  <si>
    <t>№ 2 от 16 06.2023</t>
  </si>
  <si>
    <t xml:space="preserve">Окраска входных групп фасадной части подъездов </t>
  </si>
  <si>
    <t xml:space="preserve">№12 от 04.10.2021 </t>
  </si>
  <si>
    <t>24:50:0300307:333</t>
  </si>
  <si>
    <t xml:space="preserve">Окраска входных групп подъездов </t>
  </si>
  <si>
    <t>24:50:0300227:386</t>
  </si>
  <si>
    <t>ТСЖ  "Сократ"</t>
  </si>
  <si>
    <t>№ 2 от 21.06.2023</t>
  </si>
  <si>
    <t>24:50:0300239:45</t>
  </si>
  <si>
    <t>№ 108 от 24.04.2023</t>
  </si>
  <si>
    <t>№ О/Б/23-178 от 22.06.2023</t>
  </si>
  <si>
    <t>№ О/Б/23-177 от 22.06.2023</t>
  </si>
  <si>
    <t>№ О/Б/23-176 от 22.06.2023</t>
  </si>
  <si>
    <t>№ 3/75 от 01.06.2023</t>
  </si>
  <si>
    <t>ул. Гусарова, 77</t>
  </si>
  <si>
    <t>№ 3/77 от 01.06.2023</t>
  </si>
  <si>
    <t>№ 2 от 29.06.2023</t>
  </si>
  <si>
    <t xml:space="preserve"> ул. Ак. Киренского, 116, 118</t>
  </si>
  <si>
    <t>№ О/Б/23-175 от 22.06.2023</t>
  </si>
  <si>
    <t>ул. Можайского, 9</t>
  </si>
  <si>
    <t>№ О/Б/23-179 от 22.06.2023</t>
  </si>
  <si>
    <t>№ 4/1Е от 03.06.2023</t>
  </si>
  <si>
    <t>№ О/Б/23-174 от 22.06.2023</t>
  </si>
  <si>
    <t>№ 1 от 25.06.2023</t>
  </si>
  <si>
    <t>ул. Высотная, 4А</t>
  </si>
  <si>
    <t>№ 204 от 27.06.2023</t>
  </si>
  <si>
    <t>ул. Мужества, 21</t>
  </si>
  <si>
    <t>пр. Комсомольский, 1А, 1Б</t>
  </si>
  <si>
    <t>ул. Ленина, 34, 36</t>
  </si>
  <si>
    <t>ул. Парижской коммуны, 31</t>
  </si>
  <si>
    <t>ООО УК "ЖСК", ООО УК "СуперСтройКрасноярск"</t>
  </si>
  <si>
    <t>ООО УК "СуперСтройКрасноярск",                                  ООО УК "ЖСК"</t>
  </si>
  <si>
    <t>№ Б 140-лен от 20.06.2023</t>
  </si>
  <si>
    <t>№ 1 от 23.06.2023, № К/23-155 от 11.06.2023,  № К/23-157 от 11.06.2023</t>
  </si>
  <si>
    <t>№ К/23-152 от 11.06.2023, № К/23-159 от 11.06.2023, № К/23-160 от 11.06.2023</t>
  </si>
  <si>
    <t>№ Б 106-лен от 20.06.2023</t>
  </si>
  <si>
    <t>№ Б 122-лен от 20.06.2023</t>
  </si>
  <si>
    <t>№ Б 103-лен от 20.06.2023</t>
  </si>
  <si>
    <t>№ Б 129-лен от 20.06.2023</t>
  </si>
  <si>
    <t xml:space="preserve">№ 1/49а-ПВ-бл от 21.06.2023 </t>
  </si>
  <si>
    <t>№ Б 124-лен от 20.06.2023</t>
  </si>
  <si>
    <t>№ Б 99-лен от 20.06.2023</t>
  </si>
  <si>
    <t>№ 2 от 15.06.2023 / № 1 от 15.06.2023</t>
  </si>
  <si>
    <t>№ К/23-156 от 11.06.2023, № К/23-151 от 11.06.2023</t>
  </si>
  <si>
    <t>№ Б 138-лен от 20.06.2023</t>
  </si>
  <si>
    <t>№ Б 68-лен от 20.06.2023</t>
  </si>
  <si>
    <t>№ Б 100-лен от 20.06.2023</t>
  </si>
  <si>
    <t>№ 1 от 29.06.2023</t>
  </si>
  <si>
    <t>№ Б 137-лен от 20.06.2023</t>
  </si>
  <si>
    <t>№ Б 101-лен от 20.06.2023</t>
  </si>
  <si>
    <t>№ Б 86-лен от 20.06.2023</t>
  </si>
  <si>
    <t>№ Б 98-лен от 20.06.2023</t>
  </si>
  <si>
    <t>Резервный список дворовых территорий утверждённых для участия в программе по благоустройству дворовых территорий на 2024 год в городе Красноярске</t>
  </si>
  <si>
    <t>Список дворовых территорий утверждённых для участия в программе по благоустройству дворовых территорий на 2024 год в городе Красноярске</t>
  </si>
  <si>
    <t>ул. Гастелло, 42, ул. Мичурина, 45</t>
  </si>
  <si>
    <t>ул. Ленина, 92, ул. Кирова, 31</t>
  </si>
  <si>
    <t>ул. Ленина, 92,                        ул. Кирова, 31</t>
  </si>
  <si>
    <t xml:space="preserve">№ Ц23-82 от 21.03.2023/№Ц23-46 рт 06.04. 2023 </t>
  </si>
  <si>
    <t>1982/1963</t>
  </si>
  <si>
    <t>80,26/68,17</t>
  </si>
  <si>
    <t>96/97</t>
  </si>
  <si>
    <t xml:space="preserve">№ 13-Ц от 23.03.2016, № 3Ц от 16.03.2016 </t>
  </si>
  <si>
    <t>ул. Мате Залки, 6А</t>
  </si>
  <si>
    <t>Дворовые территории, набравшие максимальное количество баллов в рамках выделенных средств субсидий</t>
  </si>
  <si>
    <t xml:space="preserve">Количество </t>
  </si>
  <si>
    <t>Ремонт отмостки и входных плит у подъездов</t>
  </si>
  <si>
    <t>№ 138 от 01.07.2016</t>
  </si>
  <si>
    <t>24:50:0100174:3737</t>
  </si>
  <si>
    <t>Ремонт подъездов</t>
  </si>
  <si>
    <t>№ 97 от 30.06.2016</t>
  </si>
  <si>
    <t>24:50:0100174:3731</t>
  </si>
  <si>
    <t>Ремонт отмостки</t>
  </si>
  <si>
    <t>№ 88 от 17.06.2016</t>
  </si>
  <si>
    <t>24:50:0100174:3733</t>
  </si>
  <si>
    <t>№ 131 от 26.08.2016</t>
  </si>
  <si>
    <t>24:50:0100173:1097</t>
  </si>
  <si>
    <t>ремонт отмостки</t>
  </si>
  <si>
    <t>№1/75 от 12.07.2021г.</t>
  </si>
  <si>
    <t>24:50:0100189:231</t>
  </si>
  <si>
    <t>№1/77 от 12.07.2021г.</t>
  </si>
  <si>
    <t>24:50:0100189:341</t>
  </si>
  <si>
    <t>№ 1 от 20.12.2022</t>
  </si>
  <si>
    <t>24:50:0100355:467</t>
  </si>
  <si>
    <t>№ 76 от 25.05.2016/ № 1/118 ПВ от20.10.2021</t>
  </si>
  <si>
    <t>24:50:0100259:1242</t>
  </si>
  <si>
    <t>№ 197 от 24.11.2016</t>
  </si>
  <si>
    <t>24:50:0100235:105</t>
  </si>
  <si>
    <t>№ 111 от 11.07.2016</t>
  </si>
  <si>
    <t>24:50:0100173:1189</t>
  </si>
  <si>
    <t xml:space="preserve">Замена дверей мусорокамер, ремонт входных групп, ремонт примыканий пригласительных плит входных групп. Замена дверей мусорокамер, ремонт входных групп, ремонт примыканий пригласительных плит входных групп. Частичный ремонт межпанельных швов, ремонт и окраска подпорных стен. </t>
  </si>
  <si>
    <t>№71 от 03.09.2021</t>
  </si>
  <si>
    <t>24:50:0100189:3050</t>
  </si>
  <si>
    <t>№ 1/1Е от 08.12.2019г.</t>
  </si>
  <si>
    <t>24:50:0100164:41</t>
  </si>
  <si>
    <t xml:space="preserve">Ремонт входной группы в подъезд, в т.ч. ремонт козырька и стен, окраска двери в мусорокамеру, ремонт примыканий пригласительной плиты входной группы и примыканий плиты для выката  контейнера ТКО. Частичный ремонт цоколя фасада и отмостки, ремонт межпанельных швов, омолаживающая обрезка деревьев. </t>
  </si>
  <si>
    <t>№58 от 12.09.2021</t>
  </si>
  <si>
    <t>24:50:0100189:219</t>
  </si>
  <si>
    <t>Ремонт входов в подвал 1, 5 и 7 подъездов, в т.ч. окраска дверей, ремонт кровли, стен входов в подвал. Ремонт цоколя фасада и отмостки, окраска ограждений детской площадки.</t>
  </si>
  <si>
    <t>б/н от 21.06.2014</t>
  </si>
  <si>
    <t>24:50:0100214:579</t>
  </si>
  <si>
    <t>№ 1 от 01.06.2014</t>
  </si>
  <si>
    <t>24:50:0100219:474</t>
  </si>
  <si>
    <t>Окраска бардюрного камня</t>
  </si>
  <si>
    <t>Ремонт  подъездов, ремонт подвальных продухов</t>
  </si>
  <si>
    <t>Ремонт входных групп подъезда № 1-4, утепление межпанельных швов</t>
  </si>
  <si>
    <t>Текущий ремонт входных групп, посадка саженцев, цветочной рассады, замена дворового освещения на светодиодные фонари 5 шт., замена урн для мусора 7 шт.</t>
  </si>
  <si>
    <t>Ремонт входных групп, ремонт отмостки дома</t>
  </si>
  <si>
    <t>Ремонт входных групп, ограждений, перил, замена, модернизация лифтов, ремонт лифтовых шахт, машинных и блочных помещений</t>
  </si>
  <si>
    <t>Ремонт входных групп, ограждений, перил</t>
  </si>
  <si>
    <t>пр. имени газеты "Красноярский рабочий", 47А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</si>
</sst>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#,##0.0"/>
    <numFmt numFmtId="166" formatCode="dd/mm/yy\ h:mm;@"/>
    <numFmt numFmtId="167" formatCode="#,##0.00\ _₽"/>
    <numFmt numFmtId="168" formatCode="0.0"/>
  </numFmts>
  <fonts count="42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rgb="FFFF0000"/>
      <name val="Arial"/>
      <family val="2"/>
      <charset val="204"/>
    </font>
    <font>
      <b/>
      <sz val="2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24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22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sz val="18"/>
      <name val="Arial"/>
      <family val="2"/>
      <charset val="204"/>
    </font>
    <font>
      <b/>
      <sz val="28"/>
      <name val="Times New Roman"/>
      <family val="1"/>
      <charset val="204"/>
    </font>
    <font>
      <sz val="14"/>
      <name val="Arial"/>
      <family val="2"/>
      <charset val="204"/>
    </font>
    <font>
      <sz val="12"/>
      <name val="Arial"/>
      <family val="2"/>
      <charset val="204"/>
    </font>
    <font>
      <sz val="14"/>
      <color rgb="FFFF0000"/>
      <name val="Arial"/>
      <family val="2"/>
      <charset val="204"/>
    </font>
    <font>
      <sz val="16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2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rgb="FF1A1A1A"/>
      <name val="Times New Roman"/>
      <family val="1"/>
      <charset val="204"/>
    </font>
    <font>
      <u/>
      <sz val="10"/>
      <color theme="10"/>
      <name val="Arial"/>
      <family val="2"/>
      <charset val="204"/>
    </font>
    <font>
      <u/>
      <sz val="14"/>
      <name val="Times New Roman"/>
      <family val="1"/>
      <charset val="204"/>
    </font>
    <font>
      <sz val="16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theme="8" tint="0.7999816888943144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0" fontId="6" fillId="0" borderId="0"/>
    <xf numFmtId="0" fontId="12" fillId="0" borderId="0"/>
    <xf numFmtId="0" fontId="5" fillId="0" borderId="0"/>
    <xf numFmtId="0" fontId="5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9" fillId="0" borderId="0" applyNumberFormat="0" applyFill="0" applyBorder="0" applyAlignment="0" applyProtection="0"/>
  </cellStyleXfs>
  <cellXfs count="291">
    <xf numFmtId="0" fontId="0" fillId="0" borderId="0" xfId="0"/>
    <xf numFmtId="4" fontId="11" fillId="2" borderId="1" xfId="3" applyNumberFormat="1" applyFont="1" applyFill="1" applyBorder="1" applyAlignment="1">
      <alignment horizontal="center" vertical="center" wrapText="1"/>
    </xf>
    <xf numFmtId="0" fontId="5" fillId="0" borderId="0" xfId="3" applyFont="1" applyAlignment="1">
      <alignment wrapText="1"/>
    </xf>
    <xf numFmtId="0" fontId="13" fillId="0" borderId="0" xfId="3" applyFont="1" applyAlignment="1">
      <alignment wrapText="1"/>
    </xf>
    <xf numFmtId="0" fontId="0" fillId="0" borderId="1" xfId="0" applyBorder="1"/>
    <xf numFmtId="0" fontId="20" fillId="0" borderId="1" xfId="0" applyFont="1" applyBorder="1" applyAlignment="1">
      <alignment horizontal="center" vertical="center"/>
    </xf>
    <xf numFmtId="4" fontId="18" fillId="0" borderId="1" xfId="0" applyNumberFormat="1" applyFont="1" applyBorder="1" applyAlignment="1">
      <alignment horizontal="right" vertical="center"/>
    </xf>
    <xf numFmtId="4" fontId="18" fillId="0" borderId="4" xfId="0" applyNumberFormat="1" applyFont="1" applyBorder="1" applyAlignment="1">
      <alignment horizontal="right" vertical="center"/>
    </xf>
    <xf numFmtId="3" fontId="20" fillId="0" borderId="4" xfId="0" applyNumberFormat="1" applyFont="1" applyBorder="1" applyAlignment="1">
      <alignment horizontal="center" vertical="center"/>
    </xf>
    <xf numFmtId="166" fontId="5" fillId="0" borderId="0" xfId="3" applyNumberFormat="1" applyFont="1" applyAlignment="1">
      <alignment wrapText="1"/>
    </xf>
    <xf numFmtId="166" fontId="0" fillId="0" borderId="0" xfId="0" applyNumberFormat="1"/>
    <xf numFmtId="0" fontId="28" fillId="0" borderId="1" xfId="0" applyFont="1" applyBorder="1"/>
    <xf numFmtId="0" fontId="8" fillId="2" borderId="2" xfId="3" applyFont="1" applyFill="1" applyBorder="1" applyAlignment="1">
      <alignment horizontal="center" vertical="center" wrapText="1"/>
    </xf>
    <xf numFmtId="4" fontId="7" fillId="2" borderId="1" xfId="3" applyNumberFormat="1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3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10" fillId="2" borderId="1" xfId="3" applyNumberFormat="1" applyFont="1" applyFill="1" applyBorder="1" applyAlignment="1">
      <alignment horizontal="right" vertical="center" wrapText="1"/>
    </xf>
    <xf numFmtId="166" fontId="7" fillId="2" borderId="1" xfId="3" applyNumberFormat="1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1" fillId="2" borderId="2" xfId="3" applyFont="1" applyFill="1" applyBorder="1" applyAlignment="1">
      <alignment horizontal="center" vertical="center" wrapText="1"/>
    </xf>
    <xf numFmtId="0" fontId="9" fillId="2" borderId="2" xfId="3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30" fillId="0" borderId="1" xfId="0" applyFont="1" applyBorder="1"/>
    <xf numFmtId="4" fontId="18" fillId="2" borderId="1" xfId="0" applyNumberFormat="1" applyFont="1" applyFill="1" applyBorder="1" applyAlignment="1">
      <alignment horizontal="right" vertical="center"/>
    </xf>
    <xf numFmtId="0" fontId="5" fillId="2" borderId="0" xfId="3" applyFont="1" applyFill="1" applyAlignment="1">
      <alignment wrapText="1"/>
    </xf>
    <xf numFmtId="0" fontId="0" fillId="2" borderId="0" xfId="0" applyFill="1"/>
    <xf numFmtId="0" fontId="7" fillId="2" borderId="2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7" fillId="2" borderId="1" xfId="3" applyNumberFormat="1" applyFont="1" applyFill="1" applyBorder="1" applyAlignment="1">
      <alignment horizontal="center" vertical="center" wrapText="1"/>
    </xf>
    <xf numFmtId="0" fontId="14" fillId="2" borderId="1" xfId="3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/>
    </xf>
    <xf numFmtId="0" fontId="8" fillId="2" borderId="1" xfId="3" applyFont="1" applyFill="1" applyBorder="1" applyAlignment="1">
      <alignment horizontal="center" vertical="center" wrapText="1"/>
    </xf>
    <xf numFmtId="2" fontId="7" fillId="2" borderId="1" xfId="3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right" vertical="center" wrapText="1"/>
    </xf>
    <xf numFmtId="0" fontId="15" fillId="2" borderId="1" xfId="0" applyFont="1" applyFill="1" applyBorder="1" applyAlignment="1">
      <alignment horizontal="center" vertical="center"/>
    </xf>
    <xf numFmtId="4" fontId="15" fillId="2" borderId="1" xfId="0" applyNumberFormat="1" applyFont="1" applyFill="1" applyBorder="1" applyAlignment="1">
      <alignment horizontal="right" vertical="center" wrapText="1"/>
    </xf>
    <xf numFmtId="0" fontId="15" fillId="5" borderId="1" xfId="0" applyFont="1" applyFill="1" applyBorder="1" applyAlignment="1">
      <alignment horizontal="center" vertical="center"/>
    </xf>
    <xf numFmtId="168" fontId="7" fillId="2" borderId="1" xfId="3" applyNumberFormat="1" applyFont="1" applyFill="1" applyBorder="1" applyAlignment="1">
      <alignment horizontal="center" vertical="center" wrapText="1"/>
    </xf>
    <xf numFmtId="0" fontId="21" fillId="2" borderId="1" xfId="3" applyFont="1" applyFill="1" applyBorder="1" applyAlignment="1">
      <alignment vertical="center" wrapText="1"/>
    </xf>
    <xf numFmtId="0" fontId="21" fillId="2" borderId="1" xfId="0" applyFont="1" applyFill="1" applyBorder="1" applyAlignment="1">
      <alignment vertical="center" wrapText="1"/>
    </xf>
    <xf numFmtId="0" fontId="21" fillId="2" borderId="2" xfId="0" applyFont="1" applyFill="1" applyBorder="1" applyAlignment="1">
      <alignment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4" fontId="10" fillId="2" borderId="2" xfId="3" applyNumberFormat="1" applyFont="1" applyFill="1" applyBorder="1" applyAlignment="1">
      <alignment horizontal="right" vertical="center" wrapText="1"/>
    </xf>
    <xf numFmtId="4" fontId="7" fillId="2" borderId="2" xfId="3" applyNumberFormat="1" applyFont="1" applyFill="1" applyBorder="1" applyAlignment="1">
      <alignment horizontal="right" vertical="center" wrapText="1"/>
    </xf>
    <xf numFmtId="0" fontId="7" fillId="2" borderId="2" xfId="3" applyNumberFormat="1" applyFont="1" applyFill="1" applyBorder="1" applyAlignment="1">
      <alignment horizontal="center" vertical="center" wrapText="1"/>
    </xf>
    <xf numFmtId="0" fontId="21" fillId="2" borderId="2" xfId="3" applyFont="1" applyFill="1" applyBorder="1" applyAlignment="1">
      <alignment vertical="center" wrapText="1"/>
    </xf>
    <xf numFmtId="0" fontId="7" fillId="2" borderId="5" xfId="3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167" fontId="7" fillId="2" borderId="1" xfId="3" applyNumberFormat="1" applyFont="1" applyFill="1" applyBorder="1" applyAlignment="1">
      <alignment horizontal="right" vertical="center" wrapText="1"/>
    </xf>
    <xf numFmtId="14" fontId="7" fillId="2" borderId="2" xfId="3" applyNumberFormat="1" applyFont="1" applyFill="1" applyBorder="1" applyAlignment="1">
      <alignment horizontal="center" vertical="center" wrapText="1"/>
    </xf>
    <xf numFmtId="0" fontId="8" fillId="2" borderId="2" xfId="3" applyNumberFormat="1" applyFont="1" applyFill="1" applyBorder="1" applyAlignment="1">
      <alignment horizontal="center" vertical="center" wrapText="1"/>
    </xf>
    <xf numFmtId="167" fontId="7" fillId="2" borderId="2" xfId="3" applyNumberFormat="1" applyFont="1" applyFill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/>
    </xf>
    <xf numFmtId="0" fontId="35" fillId="2" borderId="1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35" fillId="2" borderId="3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/>
    </xf>
    <xf numFmtId="0" fontId="22" fillId="3" borderId="1" xfId="3" applyFont="1" applyFill="1" applyBorder="1" applyAlignment="1">
      <alignment horizontal="left" vertical="center" wrapText="1"/>
    </xf>
    <xf numFmtId="0" fontId="16" fillId="3" borderId="1" xfId="3" applyFont="1" applyFill="1" applyBorder="1" applyAlignment="1">
      <alignment horizontal="center" vertical="center" wrapText="1"/>
    </xf>
    <xf numFmtId="4" fontId="21" fillId="3" borderId="1" xfId="3" applyNumberFormat="1" applyFont="1" applyFill="1" applyBorder="1" applyAlignment="1">
      <alignment horizontal="right" vertical="center" wrapText="1"/>
    </xf>
    <xf numFmtId="4" fontId="25" fillId="3" borderId="4" xfId="3" applyNumberFormat="1" applyFont="1" applyFill="1" applyBorder="1" applyAlignment="1">
      <alignment horizontal="right" vertical="center" wrapText="1"/>
    </xf>
    <xf numFmtId="4" fontId="25" fillId="3" borderId="1" xfId="3" applyNumberFormat="1" applyFont="1" applyFill="1" applyBorder="1" applyAlignment="1">
      <alignment horizontal="right" vertical="center" wrapText="1"/>
    </xf>
    <xf numFmtId="0" fontId="7" fillId="0" borderId="1" xfId="3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" fontId="21" fillId="3" borderId="1" xfId="0" applyNumberFormat="1" applyFont="1" applyFill="1" applyBorder="1" applyAlignment="1">
      <alignment vertical="center"/>
    </xf>
    <xf numFmtId="4" fontId="25" fillId="3" borderId="1" xfId="0" applyNumberFormat="1" applyFont="1" applyFill="1" applyBorder="1" applyAlignment="1">
      <alignment vertical="center"/>
    </xf>
    <xf numFmtId="3" fontId="36" fillId="3" borderId="1" xfId="0" applyNumberFormat="1" applyFont="1" applyFill="1" applyBorder="1" applyAlignment="1">
      <alignment horizontal="center" vertical="center"/>
    </xf>
    <xf numFmtId="0" fontId="8" fillId="3" borderId="2" xfId="3" applyFont="1" applyFill="1" applyBorder="1" applyAlignment="1">
      <alignment horizontal="center" vertical="center" wrapText="1"/>
    </xf>
    <xf numFmtId="0" fontId="21" fillId="3" borderId="2" xfId="3" applyFont="1" applyFill="1" applyBorder="1" applyAlignment="1">
      <alignment horizontal="left" vertical="center" wrapText="1"/>
    </xf>
    <xf numFmtId="0" fontId="7" fillId="3" borderId="1" xfId="3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3" applyFont="1" applyFill="1" applyBorder="1" applyAlignment="1">
      <alignment horizontal="center" vertical="center" wrapText="1"/>
    </xf>
    <xf numFmtId="0" fontId="7" fillId="3" borderId="1" xfId="3" applyNumberFormat="1" applyFont="1" applyFill="1" applyBorder="1" applyAlignment="1">
      <alignment horizontal="center" vertical="center" wrapText="1"/>
    </xf>
    <xf numFmtId="2" fontId="8" fillId="3" borderId="2" xfId="3" applyNumberFormat="1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21" fillId="0" borderId="2" xfId="3" applyFont="1" applyFill="1" applyBorder="1" applyAlignment="1">
      <alignment horizontal="left" vertical="center" wrapText="1"/>
    </xf>
    <xf numFmtId="168" fontId="7" fillId="2" borderId="1" xfId="0" applyNumberFormat="1" applyFont="1" applyFill="1" applyBorder="1" applyAlignment="1">
      <alignment horizontal="center" vertical="center"/>
    </xf>
    <xf numFmtId="0" fontId="15" fillId="2" borderId="1" xfId="10" applyFont="1" applyFill="1" applyBorder="1" applyAlignment="1">
      <alignment horizontal="center" vertical="center" wrapText="1"/>
    </xf>
    <xf numFmtId="0" fontId="15" fillId="2" borderId="1" xfId="10" applyFont="1" applyFill="1" applyBorder="1" applyAlignment="1">
      <alignment horizontal="center" vertical="center"/>
    </xf>
    <xf numFmtId="22" fontId="7" fillId="2" borderId="1" xfId="3" applyNumberFormat="1" applyFont="1" applyFill="1" applyBorder="1" applyAlignment="1">
      <alignment horizontal="center" vertical="center" wrapText="1"/>
    </xf>
    <xf numFmtId="4" fontId="10" fillId="3" borderId="2" xfId="3" applyNumberFormat="1" applyFont="1" applyFill="1" applyBorder="1" applyAlignment="1">
      <alignment horizontal="right" vertical="center" wrapText="1"/>
    </xf>
    <xf numFmtId="4" fontId="7" fillId="3" borderId="1" xfId="3" applyNumberFormat="1" applyFont="1" applyFill="1" applyBorder="1" applyAlignment="1">
      <alignment horizontal="right" vertical="center" wrapText="1"/>
    </xf>
    <xf numFmtId="4" fontId="10" fillId="3" borderId="1" xfId="3" applyNumberFormat="1" applyFont="1" applyFill="1" applyBorder="1" applyAlignment="1">
      <alignment horizontal="right" vertical="center" wrapText="1"/>
    </xf>
    <xf numFmtId="4" fontId="7" fillId="3" borderId="2" xfId="3" applyNumberFormat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0" fontId="21" fillId="3" borderId="1" xfId="3" applyFont="1" applyFill="1" applyBorder="1" applyAlignment="1">
      <alignment horizontal="left" vertical="center" wrapText="1"/>
    </xf>
    <xf numFmtId="0" fontId="8" fillId="3" borderId="1" xfId="3" applyFont="1" applyFill="1" applyBorder="1" applyAlignment="1">
      <alignment horizontal="center" vertical="center" wrapText="1"/>
    </xf>
    <xf numFmtId="4" fontId="10" fillId="0" borderId="0" xfId="0" applyNumberFormat="1" applyFont="1"/>
    <xf numFmtId="4" fontId="7" fillId="2" borderId="1" xfId="0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right" vertical="center"/>
    </xf>
    <xf numFmtId="4" fontId="10" fillId="0" borderId="1" xfId="0" applyNumberFormat="1" applyFont="1" applyBorder="1" applyAlignment="1">
      <alignment horizontal="right" vertical="center"/>
    </xf>
    <xf numFmtId="3" fontId="10" fillId="0" borderId="1" xfId="0" applyNumberFormat="1" applyFont="1" applyBorder="1" applyAlignment="1">
      <alignment horizontal="right" vertical="center"/>
    </xf>
    <xf numFmtId="0" fontId="36" fillId="3" borderId="1" xfId="3" applyFont="1" applyFill="1" applyBorder="1" applyAlignment="1">
      <alignment horizontal="center" vertical="center" wrapText="1"/>
    </xf>
    <xf numFmtId="0" fontId="21" fillId="2" borderId="2" xfId="3" applyFont="1" applyFill="1" applyBorder="1" applyAlignment="1">
      <alignment horizontal="left" vertical="center" wrapText="1"/>
    </xf>
    <xf numFmtId="168" fontId="7" fillId="2" borderId="2" xfId="0" applyNumberFormat="1" applyFont="1" applyFill="1" applyBorder="1" applyAlignment="1">
      <alignment horizontal="center" vertical="center"/>
    </xf>
    <xf numFmtId="166" fontId="7" fillId="2" borderId="2" xfId="3" applyNumberFormat="1" applyFont="1" applyFill="1" applyBorder="1" applyAlignment="1">
      <alignment horizontal="center" vertical="center" wrapText="1"/>
    </xf>
    <xf numFmtId="0" fontId="40" fillId="2" borderId="1" xfId="13" applyFont="1" applyFill="1" applyBorder="1" applyAlignment="1">
      <alignment horizontal="center" vertical="center" wrapText="1"/>
    </xf>
    <xf numFmtId="0" fontId="7" fillId="2" borderId="1" xfId="10" applyFont="1" applyFill="1" applyBorder="1" applyAlignment="1">
      <alignment horizontal="center" vertical="center" wrapText="1"/>
    </xf>
    <xf numFmtId="0" fontId="21" fillId="2" borderId="1" xfId="3" applyFont="1" applyFill="1" applyBorder="1" applyAlignment="1">
      <alignment horizontal="left" vertical="center" wrapText="1"/>
    </xf>
    <xf numFmtId="4" fontId="15" fillId="2" borderId="2" xfId="0" applyNumberFormat="1" applyFont="1" applyFill="1" applyBorder="1" applyAlignment="1">
      <alignment horizontal="right" vertical="center"/>
    </xf>
    <xf numFmtId="2" fontId="8" fillId="3" borderId="1" xfId="3" applyNumberFormat="1" applyFont="1" applyFill="1" applyBorder="1" applyAlignment="1">
      <alignment horizontal="center" vertical="center" wrapText="1"/>
    </xf>
    <xf numFmtId="2" fontId="7" fillId="2" borderId="2" xfId="0" applyNumberFormat="1" applyFont="1" applyFill="1" applyBorder="1" applyAlignment="1">
      <alignment horizontal="center" vertical="center"/>
    </xf>
    <xf numFmtId="2" fontId="8" fillId="2" borderId="1" xfId="3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31" fillId="3" borderId="1" xfId="0" applyFont="1" applyFill="1" applyBorder="1" applyAlignment="1">
      <alignment horizontal="right" vertical="center" wrapText="1"/>
    </xf>
    <xf numFmtId="0" fontId="21" fillId="3" borderId="1" xfId="0" applyFont="1" applyFill="1" applyBorder="1" applyAlignment="1">
      <alignment horizontal="right" vertical="center"/>
    </xf>
    <xf numFmtId="165" fontId="21" fillId="2" borderId="1" xfId="0" applyNumberFormat="1" applyFont="1" applyFill="1" applyBorder="1" applyAlignment="1">
      <alignment horizontal="right" vertical="center"/>
    </xf>
    <xf numFmtId="0" fontId="21" fillId="2" borderId="1" xfId="0" applyFont="1" applyFill="1" applyBorder="1" applyAlignment="1">
      <alignment horizontal="right" vertical="center"/>
    </xf>
    <xf numFmtId="165" fontId="21" fillId="2" borderId="3" xfId="0" applyNumberFormat="1" applyFont="1" applyFill="1" applyBorder="1" applyAlignment="1">
      <alignment horizontal="right" vertical="center"/>
    </xf>
    <xf numFmtId="0" fontId="21" fillId="2" borderId="3" xfId="0" applyFont="1" applyFill="1" applyBorder="1" applyAlignment="1">
      <alignment horizontal="right" vertical="center"/>
    </xf>
    <xf numFmtId="0" fontId="21" fillId="3" borderId="3" xfId="0" applyFont="1" applyFill="1" applyBorder="1" applyAlignment="1">
      <alignment horizontal="right" vertical="center"/>
    </xf>
    <xf numFmtId="0" fontId="31" fillId="3" borderId="3" xfId="0" applyFont="1" applyFill="1" applyBorder="1" applyAlignment="1">
      <alignment horizontal="right" vertical="center" wrapText="1"/>
    </xf>
    <xf numFmtId="0" fontId="31" fillId="2" borderId="1" xfId="0" applyFont="1" applyFill="1" applyBorder="1" applyAlignment="1">
      <alignment horizontal="right" vertical="center" wrapText="1"/>
    </xf>
    <xf numFmtId="165" fontId="21" fillId="2" borderId="1" xfId="10" applyNumberFormat="1" applyFont="1" applyFill="1" applyBorder="1" applyAlignment="1">
      <alignment horizontal="right" vertical="center"/>
    </xf>
    <xf numFmtId="165" fontId="31" fillId="2" borderId="1" xfId="10" applyNumberFormat="1" applyFont="1" applyFill="1" applyBorder="1" applyAlignment="1">
      <alignment horizontal="right" vertical="center"/>
    </xf>
    <xf numFmtId="0" fontId="31" fillId="2" borderId="1" xfId="10" applyFont="1" applyFill="1" applyBorder="1" applyAlignment="1">
      <alignment horizontal="right" vertical="center"/>
    </xf>
    <xf numFmtId="165" fontId="21" fillId="3" borderId="1" xfId="0" applyNumberFormat="1" applyFont="1" applyFill="1" applyBorder="1" applyAlignment="1">
      <alignment horizontal="right" vertical="center"/>
    </xf>
    <xf numFmtId="165" fontId="21" fillId="3" borderId="3" xfId="0" applyNumberFormat="1" applyFont="1" applyFill="1" applyBorder="1" applyAlignment="1">
      <alignment horizontal="right" vertical="center"/>
    </xf>
    <xf numFmtId="168" fontId="7" fillId="2" borderId="2" xfId="3" applyNumberFormat="1" applyFont="1" applyFill="1" applyBorder="1" applyAlignment="1">
      <alignment horizontal="center" vertical="center" wrapText="1"/>
    </xf>
    <xf numFmtId="0" fontId="7" fillId="2" borderId="5" xfId="10" applyFont="1" applyFill="1" applyBorder="1" applyAlignment="1">
      <alignment horizontal="center" vertical="center" wrapText="1"/>
    </xf>
    <xf numFmtId="4" fontId="7" fillId="2" borderId="3" xfId="10" applyNumberFormat="1" applyFont="1" applyFill="1" applyBorder="1" applyAlignment="1">
      <alignment horizontal="center" vertical="center" wrapText="1"/>
    </xf>
    <xf numFmtId="0" fontId="7" fillId="2" borderId="3" xfId="10" applyFont="1" applyFill="1" applyBorder="1" applyAlignment="1">
      <alignment horizontal="center" vertical="center" wrapText="1"/>
    </xf>
    <xf numFmtId="165" fontId="21" fillId="2" borderId="3" xfId="10" applyNumberFormat="1" applyFont="1" applyFill="1" applyBorder="1" applyAlignment="1">
      <alignment horizontal="right" vertical="center"/>
    </xf>
    <xf numFmtId="0" fontId="21" fillId="2" borderId="3" xfId="10" applyFont="1" applyFill="1" applyBorder="1" applyAlignment="1">
      <alignment horizontal="right" vertical="center"/>
    </xf>
    <xf numFmtId="0" fontId="21" fillId="2" borderId="3" xfId="10" applyFont="1" applyFill="1" applyBorder="1" applyAlignment="1">
      <alignment horizontal="right" vertical="center" wrapText="1"/>
    </xf>
    <xf numFmtId="22" fontId="7" fillId="3" borderId="1" xfId="3" applyNumberFormat="1" applyFont="1" applyFill="1" applyBorder="1" applyAlignment="1">
      <alignment horizontal="center" vertical="center" wrapText="1"/>
    </xf>
    <xf numFmtId="22" fontId="7" fillId="3" borderId="2" xfId="3" applyNumberFormat="1" applyFont="1" applyFill="1" applyBorder="1" applyAlignment="1">
      <alignment horizontal="center" vertical="center" wrapText="1"/>
    </xf>
    <xf numFmtId="165" fontId="41" fillId="3" borderId="1" xfId="0" applyNumberFormat="1" applyFont="1" applyFill="1" applyBorder="1" applyAlignment="1">
      <alignment horizontal="right" vertical="center" wrapText="1"/>
    </xf>
    <xf numFmtId="165" fontId="41" fillId="3" borderId="1" xfId="0" applyNumberFormat="1" applyFont="1" applyFill="1" applyBorder="1" applyAlignment="1">
      <alignment horizontal="right" vertical="center"/>
    </xf>
    <xf numFmtId="165" fontId="31" fillId="2" borderId="1" xfId="0" applyNumberFormat="1" applyFont="1" applyFill="1" applyBorder="1" applyAlignment="1">
      <alignment horizontal="right" vertical="center" wrapText="1"/>
    </xf>
    <xf numFmtId="165" fontId="41" fillId="2" borderId="1" xfId="0" applyNumberFormat="1" applyFont="1" applyFill="1" applyBorder="1" applyAlignment="1">
      <alignment horizontal="right" vertical="center" wrapText="1"/>
    </xf>
    <xf numFmtId="165" fontId="25" fillId="2" borderId="1" xfId="0" applyNumberFormat="1" applyFont="1" applyFill="1" applyBorder="1" applyAlignment="1">
      <alignment horizontal="right" vertical="center"/>
    </xf>
    <xf numFmtId="0" fontId="7" fillId="0" borderId="1" xfId="0" applyFont="1" applyBorder="1"/>
    <xf numFmtId="0" fontId="7" fillId="2" borderId="2" xfId="3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8" fillId="2" borderId="5" xfId="0" applyFont="1" applyFill="1" applyBorder="1" applyAlignment="1">
      <alignment horizontal="center" vertical="center" wrapText="1"/>
    </xf>
    <xf numFmtId="165" fontId="41" fillId="2" borderId="1" xfId="0" applyNumberFormat="1" applyFont="1" applyFill="1" applyBorder="1" applyAlignment="1">
      <alignment horizontal="right" vertical="center"/>
    </xf>
    <xf numFmtId="168" fontId="7" fillId="2" borderId="1" xfId="0" applyNumberFormat="1" applyFont="1" applyFill="1" applyBorder="1" applyAlignment="1">
      <alignment horizontal="center" vertical="center" wrapText="1"/>
    </xf>
    <xf numFmtId="22" fontId="7" fillId="2" borderId="2" xfId="3" applyNumberFormat="1" applyFont="1" applyFill="1" applyBorder="1" applyAlignment="1">
      <alignment horizontal="center" vertical="center" wrapText="1"/>
    </xf>
    <xf numFmtId="2" fontId="8" fillId="2" borderId="2" xfId="3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31" fillId="2" borderId="3" xfId="0" applyFont="1" applyFill="1" applyBorder="1" applyAlignment="1">
      <alignment horizontal="right" vertical="center" wrapText="1"/>
    </xf>
    <xf numFmtId="165" fontId="31" fillId="2" borderId="1" xfId="12" applyNumberFormat="1" applyFont="1" applyFill="1" applyBorder="1" applyAlignment="1">
      <alignment horizontal="right" vertical="center"/>
    </xf>
    <xf numFmtId="0" fontId="15" fillId="2" borderId="1" xfId="12" applyFont="1" applyFill="1" applyBorder="1" applyAlignment="1">
      <alignment horizontal="center" vertical="center" wrapText="1"/>
    </xf>
    <xf numFmtId="165" fontId="31" fillId="2" borderId="1" xfId="12" applyNumberFormat="1" applyFont="1" applyFill="1" applyBorder="1" applyAlignment="1">
      <alignment horizontal="right" vertical="center" wrapText="1"/>
    </xf>
    <xf numFmtId="0" fontId="31" fillId="2" borderId="1" xfId="12" applyFont="1" applyFill="1" applyBorder="1" applyAlignment="1">
      <alignment horizontal="right" vertical="center"/>
    </xf>
    <xf numFmtId="2" fontId="15" fillId="2" borderId="1" xfId="10" applyNumberFormat="1" applyFont="1" applyFill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 wrapText="1"/>
    </xf>
    <xf numFmtId="4" fontId="7" fillId="2" borderId="0" xfId="3" applyNumberFormat="1" applyFont="1" applyFill="1" applyBorder="1" applyAlignment="1">
      <alignment horizontal="right" vertical="center" wrapText="1"/>
    </xf>
    <xf numFmtId="0" fontId="14" fillId="2" borderId="2" xfId="0" applyFont="1" applyFill="1" applyBorder="1" applyAlignment="1">
      <alignment horizontal="center" vertical="center"/>
    </xf>
    <xf numFmtId="4" fontId="7" fillId="2" borderId="1" xfId="10" applyNumberFormat="1" applyFont="1" applyFill="1" applyBorder="1" applyAlignment="1">
      <alignment horizontal="center" vertical="center" wrapText="1"/>
    </xf>
    <xf numFmtId="0" fontId="21" fillId="2" borderId="1" xfId="10" applyFont="1" applyFill="1" applyBorder="1" applyAlignment="1">
      <alignment horizontal="right" vertical="center"/>
    </xf>
    <xf numFmtId="0" fontId="21" fillId="2" borderId="1" xfId="10" applyFont="1" applyFill="1" applyBorder="1" applyAlignment="1">
      <alignment horizontal="right" vertical="center" wrapText="1"/>
    </xf>
    <xf numFmtId="2" fontId="15" fillId="2" borderId="1" xfId="1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right" vertical="center"/>
    </xf>
    <xf numFmtId="0" fontId="10" fillId="2" borderId="0" xfId="0" applyFont="1" applyFill="1" applyAlignment="1">
      <alignment horizontal="right" vertical="center"/>
    </xf>
    <xf numFmtId="165" fontId="10" fillId="2" borderId="0" xfId="0" applyNumberFormat="1" applyFont="1" applyFill="1" applyAlignment="1">
      <alignment horizontal="right" vertical="center"/>
    </xf>
    <xf numFmtId="0" fontId="25" fillId="2" borderId="0" xfId="0" applyFont="1" applyFill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21" fillId="3" borderId="1" xfId="3" applyFont="1" applyFill="1" applyBorder="1" applyAlignment="1">
      <alignment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29" fillId="3" borderId="1" xfId="0" applyFont="1" applyFill="1" applyBorder="1" applyAlignment="1">
      <alignment horizontal="center" vertical="center"/>
    </xf>
    <xf numFmtId="2" fontId="7" fillId="3" borderId="1" xfId="3" applyNumberFormat="1" applyFont="1" applyFill="1" applyBorder="1" applyAlignment="1">
      <alignment horizontal="center" vertical="center" wrapText="1"/>
    </xf>
    <xf numFmtId="0" fontId="14" fillId="3" borderId="1" xfId="3" applyFont="1" applyFill="1" applyBorder="1" applyAlignment="1">
      <alignment horizontal="center" vertical="center" wrapText="1"/>
    </xf>
    <xf numFmtId="4" fontId="7" fillId="3" borderId="1" xfId="0" applyNumberFormat="1" applyFont="1" applyFill="1" applyBorder="1" applyAlignment="1">
      <alignment horizontal="right" vertical="center" wrapText="1"/>
    </xf>
    <xf numFmtId="166" fontId="7" fillId="3" borderId="1" xfId="3" applyNumberFormat="1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/>
    </xf>
    <xf numFmtId="3" fontId="21" fillId="3" borderId="1" xfId="0" applyNumberFormat="1" applyFont="1" applyFill="1" applyBorder="1" applyAlignment="1">
      <alignment horizontal="right" vertical="center"/>
    </xf>
    <xf numFmtId="165" fontId="31" fillId="3" borderId="1" xfId="0" applyNumberFormat="1" applyFont="1" applyFill="1" applyBorder="1" applyAlignment="1">
      <alignment horizontal="right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8" fillId="3" borderId="1" xfId="3" applyNumberFormat="1" applyFont="1" applyFill="1" applyBorder="1" applyAlignment="1">
      <alignment horizontal="center" vertical="center" wrapText="1"/>
    </xf>
    <xf numFmtId="168" fontId="7" fillId="3" borderId="1" xfId="0" applyNumberFormat="1" applyFont="1" applyFill="1" applyBorder="1" applyAlignment="1">
      <alignment horizontal="center" vertical="center" wrapText="1"/>
    </xf>
    <xf numFmtId="168" fontId="7" fillId="3" borderId="1" xfId="3" applyNumberFormat="1" applyFont="1" applyFill="1" applyBorder="1" applyAlignment="1">
      <alignment horizontal="center" vertical="center" wrapText="1"/>
    </xf>
    <xf numFmtId="4" fontId="15" fillId="3" borderId="1" xfId="0" applyNumberFormat="1" applyFont="1" applyFill="1" applyBorder="1" applyAlignment="1">
      <alignment horizontal="right" vertical="center" wrapText="1"/>
    </xf>
    <xf numFmtId="0" fontId="21" fillId="3" borderId="1" xfId="0" applyFont="1" applyFill="1" applyBorder="1" applyAlignment="1">
      <alignment vertical="center" wrapText="1"/>
    </xf>
    <xf numFmtId="165" fontId="31" fillId="3" borderId="1" xfId="10" applyNumberFormat="1" applyFont="1" applyFill="1" applyBorder="1" applyAlignment="1">
      <alignment horizontal="right" vertical="center" wrapText="1"/>
    </xf>
    <xf numFmtId="0" fontId="15" fillId="3" borderId="5" xfId="10" applyFont="1" applyFill="1" applyBorder="1" applyAlignment="1">
      <alignment horizontal="center" vertical="center" wrapText="1"/>
    </xf>
    <xf numFmtId="0" fontId="15" fillId="3" borderId="1" xfId="10" applyFont="1" applyFill="1" applyBorder="1" applyAlignment="1">
      <alignment horizontal="center" vertical="center" wrapText="1"/>
    </xf>
    <xf numFmtId="0" fontId="31" fillId="3" borderId="1" xfId="10" applyFont="1" applyFill="1" applyBorder="1" applyAlignment="1">
      <alignment horizontal="right" vertical="center" wrapText="1"/>
    </xf>
    <xf numFmtId="0" fontId="15" fillId="3" borderId="1" xfId="0" applyFont="1" applyFill="1" applyBorder="1" applyAlignment="1">
      <alignment horizontal="center" vertical="center"/>
    </xf>
    <xf numFmtId="4" fontId="15" fillId="3" borderId="1" xfId="0" applyNumberFormat="1" applyFont="1" applyFill="1" applyBorder="1" applyAlignment="1">
      <alignment horizontal="right" vertical="center"/>
    </xf>
    <xf numFmtId="4" fontId="7" fillId="3" borderId="1" xfId="0" applyNumberFormat="1" applyFont="1" applyFill="1" applyBorder="1" applyAlignment="1">
      <alignment horizontal="right" vertical="center"/>
    </xf>
    <xf numFmtId="165" fontId="31" fillId="3" borderId="1" xfId="10" applyNumberFormat="1" applyFont="1" applyFill="1" applyBorder="1" applyAlignment="1">
      <alignment horizontal="right" vertical="center"/>
    </xf>
    <xf numFmtId="0" fontId="15" fillId="3" borderId="1" xfId="10" applyFont="1" applyFill="1" applyBorder="1" applyAlignment="1">
      <alignment horizontal="center" vertical="center"/>
    </xf>
    <xf numFmtId="0" fontId="37" fillId="3" borderId="1" xfId="10" applyFont="1" applyFill="1" applyBorder="1" applyAlignment="1">
      <alignment horizontal="center" vertical="center" wrapText="1"/>
    </xf>
    <xf numFmtId="0" fontId="31" fillId="3" borderId="1" xfId="10" applyFont="1" applyFill="1" applyBorder="1" applyAlignment="1">
      <alignment horizontal="right" vertical="center"/>
    </xf>
    <xf numFmtId="165" fontId="25" fillId="3" borderId="1" xfId="0" applyNumberFormat="1" applyFont="1" applyFill="1" applyBorder="1" applyAlignment="1">
      <alignment horizontal="right" vertical="center"/>
    </xf>
    <xf numFmtId="0" fontId="40" fillId="3" borderId="1" xfId="13" applyFont="1" applyFill="1" applyBorder="1" applyAlignment="1">
      <alignment horizontal="center" vertical="center" wrapText="1"/>
    </xf>
    <xf numFmtId="14" fontId="7" fillId="3" borderId="1" xfId="3" applyNumberFormat="1" applyFont="1" applyFill="1" applyBorder="1" applyAlignment="1">
      <alignment horizontal="center" vertical="center" wrapText="1"/>
    </xf>
    <xf numFmtId="168" fontId="7" fillId="3" borderId="1" xfId="0" applyNumberFormat="1" applyFont="1" applyFill="1" applyBorder="1" applyAlignment="1">
      <alignment horizontal="center" vertical="center"/>
    </xf>
    <xf numFmtId="0" fontId="28" fillId="3" borderId="1" xfId="0" applyFont="1" applyFill="1" applyBorder="1" applyAlignment="1">
      <alignment horizontal="right" vertical="center"/>
    </xf>
    <xf numFmtId="167" fontId="7" fillId="3" borderId="1" xfId="3" applyNumberFormat="1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vertical="center" wrapText="1"/>
    </xf>
    <xf numFmtId="0" fontId="21" fillId="3" borderId="2" xfId="3" applyFont="1" applyFill="1" applyBorder="1" applyAlignment="1">
      <alignment vertical="center" wrapText="1"/>
    </xf>
    <xf numFmtId="0" fontId="7" fillId="3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168" fontId="7" fillId="3" borderId="2" xfId="0" applyNumberFormat="1" applyFont="1" applyFill="1" applyBorder="1" applyAlignment="1">
      <alignment horizontal="center" vertical="center" wrapText="1"/>
    </xf>
    <xf numFmtId="166" fontId="7" fillId="3" borderId="2" xfId="3" applyNumberFormat="1" applyFont="1" applyFill="1" applyBorder="1" applyAlignment="1">
      <alignment horizontal="center" vertical="center" wrapText="1"/>
    </xf>
    <xf numFmtId="2" fontId="7" fillId="3" borderId="2" xfId="0" applyNumberFormat="1" applyFont="1" applyFill="1" applyBorder="1" applyAlignment="1">
      <alignment horizontal="center" vertical="center"/>
    </xf>
    <xf numFmtId="165" fontId="31" fillId="3" borderId="1" xfId="11" applyNumberFormat="1" applyFont="1" applyFill="1" applyBorder="1" applyAlignment="1">
      <alignment horizontal="right" vertical="center"/>
    </xf>
    <xf numFmtId="0" fontId="15" fillId="3" borderId="5" xfId="11" applyFont="1" applyFill="1" applyBorder="1" applyAlignment="1">
      <alignment horizontal="center" vertical="center" wrapText="1"/>
    </xf>
    <xf numFmtId="0" fontId="15" fillId="3" borderId="1" xfId="11" applyFont="1" applyFill="1" applyBorder="1" applyAlignment="1">
      <alignment horizontal="center" vertical="center" wrapText="1"/>
    </xf>
    <xf numFmtId="4" fontId="15" fillId="3" borderId="3" xfId="10" applyNumberFormat="1" applyFont="1" applyFill="1" applyBorder="1" applyAlignment="1">
      <alignment horizontal="center" vertical="center"/>
    </xf>
    <xf numFmtId="0" fontId="15" fillId="3" borderId="3" xfId="11" applyFont="1" applyFill="1" applyBorder="1" applyAlignment="1">
      <alignment horizontal="center" vertical="center" wrapText="1"/>
    </xf>
    <xf numFmtId="165" fontId="31" fillId="3" borderId="3" xfId="11" applyNumberFormat="1" applyFont="1" applyFill="1" applyBorder="1" applyAlignment="1">
      <alignment horizontal="right" vertical="center"/>
    </xf>
    <xf numFmtId="0" fontId="31" fillId="3" borderId="3" xfId="11" applyFont="1" applyFill="1" applyBorder="1" applyAlignment="1">
      <alignment horizontal="right" vertical="center"/>
    </xf>
    <xf numFmtId="0" fontId="7" fillId="3" borderId="2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vertical="center" wrapText="1"/>
    </xf>
    <xf numFmtId="3" fontId="21" fillId="3" borderId="3" xfId="0" applyNumberFormat="1" applyFont="1" applyFill="1" applyBorder="1" applyAlignment="1">
      <alignment horizontal="right" vertical="center"/>
    </xf>
    <xf numFmtId="0" fontId="7" fillId="3" borderId="2" xfId="3" applyNumberFormat="1" applyFont="1" applyFill="1" applyBorder="1" applyAlignment="1">
      <alignment horizontal="center" vertical="center" wrapText="1"/>
    </xf>
    <xf numFmtId="168" fontId="7" fillId="3" borderId="2" xfId="3" applyNumberFormat="1" applyFont="1" applyFill="1" applyBorder="1" applyAlignment="1">
      <alignment horizontal="center" vertical="center" wrapText="1"/>
    </xf>
    <xf numFmtId="0" fontId="7" fillId="3" borderId="2" xfId="3" applyFont="1" applyFill="1" applyBorder="1" applyAlignment="1">
      <alignment horizontal="right" vertical="center" wrapText="1"/>
    </xf>
    <xf numFmtId="167" fontId="7" fillId="3" borderId="2" xfId="0" applyNumberFormat="1" applyFont="1" applyFill="1" applyBorder="1" applyAlignment="1">
      <alignment horizontal="right" vertical="center" wrapText="1"/>
    </xf>
    <xf numFmtId="4" fontId="7" fillId="3" borderId="2" xfId="0" applyNumberFormat="1" applyFont="1" applyFill="1" applyBorder="1" applyAlignment="1">
      <alignment horizontal="right" vertical="center" wrapText="1"/>
    </xf>
    <xf numFmtId="0" fontId="40" fillId="3" borderId="3" xfId="13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right" vertical="center"/>
    </xf>
    <xf numFmtId="4" fontId="15" fillId="3" borderId="2" xfId="0" applyNumberFormat="1" applyFont="1" applyFill="1" applyBorder="1" applyAlignment="1">
      <alignment horizontal="right" vertical="center" wrapText="1"/>
    </xf>
    <xf numFmtId="0" fontId="8" fillId="3" borderId="2" xfId="3" applyNumberFormat="1" applyFont="1" applyFill="1" applyBorder="1" applyAlignment="1">
      <alignment horizontal="center" vertical="center" wrapText="1"/>
    </xf>
    <xf numFmtId="4" fontId="7" fillId="3" borderId="2" xfId="0" applyNumberFormat="1" applyFont="1" applyFill="1" applyBorder="1" applyAlignment="1">
      <alignment horizontal="right" vertical="center"/>
    </xf>
    <xf numFmtId="165" fontId="21" fillId="3" borderId="1" xfId="0" applyNumberFormat="1" applyFont="1" applyFill="1" applyBorder="1" applyAlignment="1">
      <alignment horizontal="right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17" fontId="7" fillId="2" borderId="1" xfId="3" applyNumberFormat="1" applyFont="1" applyFill="1" applyBorder="1" applyAlignment="1">
      <alignment horizontal="center" vertical="center" wrapText="1"/>
    </xf>
    <xf numFmtId="0" fontId="11" fillId="2" borderId="2" xfId="3" applyFont="1" applyFill="1" applyBorder="1" applyAlignment="1">
      <alignment horizontal="center" vertical="center" wrapText="1"/>
    </xf>
    <xf numFmtId="0" fontId="11" fillId="2" borderId="3" xfId="3" applyFont="1" applyFill="1" applyBorder="1" applyAlignment="1">
      <alignment horizontal="center" vertical="center" wrapText="1"/>
    </xf>
    <xf numFmtId="165" fontId="11" fillId="2" borderId="2" xfId="3" applyNumberFormat="1" applyFont="1" applyFill="1" applyBorder="1" applyAlignment="1">
      <alignment horizontal="center" vertical="center" wrapText="1"/>
    </xf>
    <xf numFmtId="165" fontId="11" fillId="2" borderId="3" xfId="3" applyNumberFormat="1" applyFont="1" applyFill="1" applyBorder="1" applyAlignment="1">
      <alignment horizontal="center" vertical="center" wrapText="1"/>
    </xf>
    <xf numFmtId="0" fontId="11" fillId="3" borderId="2" xfId="3" applyFont="1" applyFill="1" applyBorder="1" applyAlignment="1">
      <alignment horizontal="center" vertical="center" wrapText="1"/>
    </xf>
    <xf numFmtId="0" fontId="11" fillId="3" borderId="3" xfId="3" applyFont="1" applyFill="1" applyBorder="1" applyAlignment="1">
      <alignment horizontal="center" vertical="center" wrapText="1"/>
    </xf>
    <xf numFmtId="0" fontId="9" fillId="2" borderId="2" xfId="3" applyFont="1" applyFill="1" applyBorder="1" applyAlignment="1">
      <alignment horizontal="center" vertical="center" wrapText="1"/>
    </xf>
    <xf numFmtId="0" fontId="9" fillId="2" borderId="3" xfId="3" applyFont="1" applyFill="1" applyBorder="1" applyAlignment="1">
      <alignment horizontal="center" vertical="center" wrapText="1"/>
    </xf>
    <xf numFmtId="0" fontId="11" fillId="4" borderId="2" xfId="3" applyFont="1" applyFill="1" applyBorder="1" applyAlignment="1">
      <alignment horizontal="center" vertical="center" wrapText="1"/>
    </xf>
    <xf numFmtId="0" fontId="11" fillId="4" borderId="3" xfId="3" applyFont="1" applyFill="1" applyBorder="1" applyAlignment="1">
      <alignment horizontal="center" vertical="center" wrapText="1"/>
    </xf>
    <xf numFmtId="2" fontId="11" fillId="2" borderId="2" xfId="3" applyNumberFormat="1" applyFont="1" applyFill="1" applyBorder="1" applyAlignment="1">
      <alignment horizontal="center" vertical="center" wrapText="1"/>
    </xf>
    <xf numFmtId="2" fontId="11" fillId="2" borderId="3" xfId="3" applyNumberFormat="1" applyFont="1" applyFill="1" applyBorder="1" applyAlignment="1">
      <alignment horizontal="center" vertical="center" wrapText="1"/>
    </xf>
    <xf numFmtId="2" fontId="11" fillId="3" borderId="2" xfId="3" applyNumberFormat="1" applyFont="1" applyFill="1" applyBorder="1" applyAlignment="1">
      <alignment horizontal="center" vertical="center" wrapText="1"/>
    </xf>
    <xf numFmtId="2" fontId="11" fillId="3" borderId="3" xfId="3" applyNumberFormat="1" applyFont="1" applyFill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27" fillId="0" borderId="0" xfId="3" applyFont="1" applyAlignment="1">
      <alignment horizontal="center" vertical="center" wrapText="1"/>
    </xf>
    <xf numFmtId="0" fontId="0" fillId="0" borderId="0" xfId="0" applyAlignment="1"/>
    <xf numFmtId="0" fontId="33" fillId="2" borderId="1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3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4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4" fontId="11" fillId="2" borderId="4" xfId="3" applyNumberFormat="1" applyFont="1" applyFill="1" applyBorder="1" applyAlignment="1">
      <alignment horizontal="center" vertical="center" wrapText="1"/>
    </xf>
    <xf numFmtId="4" fontId="11" fillId="2" borderId="6" xfId="3" applyNumberFormat="1" applyFont="1" applyFill="1" applyBorder="1" applyAlignment="1">
      <alignment horizontal="center" vertical="center" wrapText="1"/>
    </xf>
    <xf numFmtId="4" fontId="11" fillId="2" borderId="5" xfId="3" applyNumberFormat="1" applyFont="1" applyFill="1" applyBorder="1" applyAlignment="1">
      <alignment horizontal="center" vertical="center" wrapText="1"/>
    </xf>
    <xf numFmtId="166" fontId="11" fillId="2" borderId="2" xfId="3" applyNumberFormat="1" applyFont="1" applyFill="1" applyBorder="1" applyAlignment="1">
      <alignment horizontal="center" vertical="center" wrapText="1"/>
    </xf>
    <xf numFmtId="166" fontId="11" fillId="2" borderId="3" xfId="3" applyNumberFormat="1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7" xfId="0" applyFont="1" applyBorder="1" applyAlignment="1">
      <alignment wrapText="1"/>
    </xf>
    <xf numFmtId="0" fontId="10" fillId="0" borderId="1" xfId="0" applyFont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4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wrapText="1"/>
    </xf>
    <xf numFmtId="0" fontId="7" fillId="2" borderId="2" xfId="3" applyFont="1" applyFill="1" applyBorder="1" applyAlignment="1">
      <alignment horizontal="center" vertical="center" wrapText="1"/>
    </xf>
    <xf numFmtId="0" fontId="7" fillId="2" borderId="3" xfId="3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0" fontId="10" fillId="2" borderId="3" xfId="3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22" fontId="15" fillId="3" borderId="1" xfId="0" applyNumberFormat="1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right" vertical="center" wrapText="1"/>
    </xf>
    <xf numFmtId="2" fontId="7" fillId="3" borderId="1" xfId="0" applyNumberFormat="1" applyFont="1" applyFill="1" applyBorder="1" applyAlignment="1">
      <alignment horizontal="center" vertical="center" wrapText="1"/>
    </xf>
  </cellXfs>
  <cellStyles count="14">
    <cellStyle name="Гиперссылка" xfId="13" builtinId="8"/>
    <cellStyle name="Обычный" xfId="0" builtinId="0"/>
    <cellStyle name="Обычный 2" xfId="1"/>
    <cellStyle name="Обычный 2 2" xfId="2"/>
    <cellStyle name="Обычный 2 2 2" xfId="7"/>
    <cellStyle name="Обычный 2 3" xfId="3"/>
    <cellStyle name="Обычный 3" xfId="4"/>
    <cellStyle name="Обычный 4" xfId="5"/>
    <cellStyle name="Обычный 4 2" xfId="8"/>
    <cellStyle name="Обычный 5" xfId="11"/>
    <cellStyle name="Обычный 6" xfId="10"/>
    <cellStyle name="Обычный 7" xfId="12"/>
    <cellStyle name="Финансовый 2" xfId="6"/>
    <cellStyle name="Финансовый 2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grp365.ru/reestr?egrp=24:50:0300239:45&amp;ref=gz" TargetMode="External"/><Relationship Id="rId2" Type="http://schemas.openxmlformats.org/officeDocument/2006/relationships/hyperlink" Target="https://egrp365.ru/reestr?egrp=24:50:0300227:386&amp;ref=gz" TargetMode="External"/><Relationship Id="rId1" Type="http://schemas.openxmlformats.org/officeDocument/2006/relationships/hyperlink" Target="https://egrp365.ru/reestr?egrp=24:50:0300239:31&amp;ref=gz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 filterMode="1">
    <pageSetUpPr fitToPage="1"/>
  </sheetPr>
  <dimension ref="A1:BD88"/>
  <sheetViews>
    <sheetView tabSelected="1" zoomScale="50" zoomScaleNormal="50" workbookViewId="0">
      <pane ySplit="5" topLeftCell="A6" activePane="bottomLeft" state="frozen"/>
      <selection pane="bottomLeft" activeCell="AP23" sqref="AP23:AP35"/>
    </sheetView>
  </sheetViews>
  <sheetFormatPr defaultRowHeight="12.75" x14ac:dyDescent="0.2"/>
  <cols>
    <col min="1" max="1" width="9.140625" style="32"/>
    <col min="2" max="2" width="31.28515625" customWidth="1"/>
    <col min="3" max="3" width="22" customWidth="1"/>
    <col min="4" max="4" width="24" customWidth="1"/>
    <col min="5" max="5" width="25.85546875" hidden="1" customWidth="1"/>
    <col min="6" max="7" width="9.140625" hidden="1" customWidth="1"/>
    <col min="8" max="8" width="39.5703125" hidden="1" customWidth="1"/>
    <col min="9" max="9" width="9.140625" hidden="1" customWidth="1"/>
    <col min="10" max="10" width="16.140625" hidden="1" customWidth="1"/>
    <col min="11" max="13" width="9.140625" hidden="1" customWidth="1"/>
    <col min="14" max="14" width="54.140625" hidden="1" customWidth="1"/>
    <col min="15" max="15" width="9.140625" hidden="1" customWidth="1"/>
    <col min="16" max="16" width="25.85546875" hidden="1" customWidth="1"/>
    <col min="17" max="17" width="9.140625" hidden="1" customWidth="1"/>
    <col min="18" max="18" width="25.5703125" hidden="1" customWidth="1"/>
    <col min="19" max="19" width="9.140625" hidden="1" customWidth="1"/>
    <col min="20" max="20" width="16.140625" hidden="1" customWidth="1"/>
    <col min="21" max="21" width="9.140625" hidden="1" customWidth="1"/>
    <col min="22" max="22" width="18.5703125" hidden="1" customWidth="1"/>
    <col min="23" max="25" width="9.140625" hidden="1" customWidth="1"/>
    <col min="26" max="31" width="10.5703125" hidden="1" customWidth="1"/>
    <col min="32" max="32" width="11.140625" hidden="1" customWidth="1"/>
    <col min="33" max="33" width="18" hidden="1" customWidth="1"/>
    <col min="34" max="34" width="21.140625" hidden="1" customWidth="1"/>
    <col min="35" max="36" width="18" hidden="1" customWidth="1"/>
    <col min="37" max="38" width="19.7109375" customWidth="1"/>
    <col min="39" max="39" width="19.140625" customWidth="1"/>
    <col min="40" max="40" width="20.5703125" customWidth="1"/>
    <col min="41" max="41" width="19.140625" customWidth="1"/>
    <col min="42" max="42" width="21.140625" style="10" customWidth="1"/>
    <col min="43" max="43" width="25.28515625" customWidth="1"/>
    <col min="44" max="44" width="26.28515625" customWidth="1"/>
    <col min="45" max="45" width="26.140625" customWidth="1"/>
    <col min="46" max="46" width="21.42578125" customWidth="1"/>
    <col min="47" max="47" width="12.85546875" customWidth="1"/>
    <col min="48" max="48" width="11.140625" customWidth="1"/>
    <col min="49" max="51" width="12.85546875" customWidth="1"/>
    <col min="52" max="52" width="13.42578125" customWidth="1"/>
    <col min="53" max="53" width="12.85546875" customWidth="1"/>
    <col min="54" max="54" width="14.5703125" customWidth="1"/>
    <col min="55" max="55" width="20.5703125" customWidth="1"/>
    <col min="56" max="56" width="15.42578125" customWidth="1"/>
  </cols>
  <sheetData>
    <row r="1" spans="1:56" ht="73.5" customHeight="1" x14ac:dyDescent="0.2">
      <c r="A1" s="254" t="s">
        <v>117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  <c r="Y1" s="254"/>
      <c r="Z1" s="254"/>
      <c r="AA1" s="254"/>
      <c r="AB1" s="254"/>
      <c r="AC1" s="254"/>
      <c r="AD1" s="254"/>
      <c r="AE1" s="254"/>
      <c r="AF1" s="254"/>
      <c r="AG1" s="254"/>
      <c r="AH1" s="254"/>
      <c r="AI1" s="254"/>
      <c r="AJ1" s="254"/>
      <c r="AK1" s="254"/>
      <c r="AL1" s="254"/>
      <c r="AM1" s="254"/>
      <c r="AN1" s="254"/>
      <c r="AO1" s="254"/>
      <c r="AP1" s="254"/>
      <c r="AQ1" s="254"/>
      <c r="AR1" s="254"/>
      <c r="AS1" s="254"/>
      <c r="AT1" s="254"/>
      <c r="AU1" s="254"/>
      <c r="AV1" s="254"/>
      <c r="AW1" s="255"/>
      <c r="AX1" s="255"/>
      <c r="AY1" s="255"/>
      <c r="AZ1" s="255"/>
      <c r="BA1" s="255"/>
      <c r="BB1" s="255"/>
    </row>
    <row r="2" spans="1:56" ht="31.5" customHeight="1" x14ac:dyDescent="0.2">
      <c r="A2" s="3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3"/>
      <c r="AG2" s="2"/>
      <c r="AH2" s="2"/>
      <c r="AI2" s="2"/>
      <c r="AJ2" s="2"/>
      <c r="AK2" s="2"/>
      <c r="AL2" s="2"/>
      <c r="AM2" s="2"/>
      <c r="AN2" s="2"/>
      <c r="AO2" s="2"/>
      <c r="AP2" s="9"/>
    </row>
    <row r="3" spans="1:56" ht="45.75" customHeight="1" x14ac:dyDescent="0.2">
      <c r="A3" s="245" t="s">
        <v>3</v>
      </c>
      <c r="B3" s="239" t="s">
        <v>4</v>
      </c>
      <c r="C3" s="239" t="s">
        <v>5</v>
      </c>
      <c r="D3" s="239" t="s">
        <v>6</v>
      </c>
      <c r="E3" s="239" t="s">
        <v>84</v>
      </c>
      <c r="F3" s="239" t="s">
        <v>7</v>
      </c>
      <c r="G3" s="239" t="s">
        <v>8</v>
      </c>
      <c r="H3" s="239" t="s">
        <v>118</v>
      </c>
      <c r="I3" s="239" t="s">
        <v>8</v>
      </c>
      <c r="J3" s="243" t="s">
        <v>44</v>
      </c>
      <c r="K3" s="239" t="s">
        <v>8</v>
      </c>
      <c r="L3" s="241" t="s">
        <v>9</v>
      </c>
      <c r="M3" s="239" t="s">
        <v>8</v>
      </c>
      <c r="N3" s="239" t="s">
        <v>10</v>
      </c>
      <c r="O3" s="239" t="s">
        <v>8</v>
      </c>
      <c r="P3" s="247" t="s">
        <v>11</v>
      </c>
      <c r="Q3" s="239" t="s">
        <v>8</v>
      </c>
      <c r="R3" s="239" t="s">
        <v>12</v>
      </c>
      <c r="S3" s="239" t="s">
        <v>8</v>
      </c>
      <c r="T3" s="239" t="s">
        <v>13</v>
      </c>
      <c r="U3" s="239" t="s">
        <v>8</v>
      </c>
      <c r="V3" s="243" t="s">
        <v>45</v>
      </c>
      <c r="W3" s="239" t="s">
        <v>8</v>
      </c>
      <c r="X3" s="241" t="s">
        <v>14</v>
      </c>
      <c r="Y3" s="239" t="s">
        <v>8</v>
      </c>
      <c r="Z3" s="241" t="s">
        <v>15</v>
      </c>
      <c r="AA3" s="239" t="s">
        <v>8</v>
      </c>
      <c r="AB3" s="239" t="s">
        <v>22</v>
      </c>
      <c r="AC3" s="239" t="s">
        <v>8</v>
      </c>
      <c r="AD3" s="249" t="s">
        <v>125</v>
      </c>
      <c r="AE3" s="239" t="s">
        <v>8</v>
      </c>
      <c r="AF3" s="243" t="s">
        <v>46</v>
      </c>
      <c r="AG3" s="243" t="s">
        <v>8</v>
      </c>
      <c r="AH3" s="251" t="s">
        <v>62</v>
      </c>
      <c r="AI3" s="243" t="s">
        <v>8</v>
      </c>
      <c r="AJ3" s="239" t="s">
        <v>16</v>
      </c>
      <c r="AK3" s="263" t="s">
        <v>17</v>
      </c>
      <c r="AL3" s="264"/>
      <c r="AM3" s="265"/>
      <c r="AN3" s="263" t="s">
        <v>18</v>
      </c>
      <c r="AO3" s="264"/>
      <c r="AP3" s="265"/>
      <c r="AQ3" s="263" t="s">
        <v>19</v>
      </c>
      <c r="AR3" s="264"/>
      <c r="AS3" s="265"/>
      <c r="AT3" s="266" t="s">
        <v>23</v>
      </c>
      <c r="AU3" s="261" t="s">
        <v>48</v>
      </c>
      <c r="AV3" s="261" t="s">
        <v>49</v>
      </c>
      <c r="AW3" s="258" t="s">
        <v>119</v>
      </c>
      <c r="AX3" s="259" t="s">
        <v>124</v>
      </c>
      <c r="AY3" s="260" t="s">
        <v>120</v>
      </c>
      <c r="AZ3" s="260" t="s">
        <v>121</v>
      </c>
      <c r="BA3" s="253" t="s">
        <v>122</v>
      </c>
      <c r="BB3" s="253" t="s">
        <v>123</v>
      </c>
      <c r="BC3" s="256" t="s">
        <v>126</v>
      </c>
      <c r="BD3" s="256" t="s">
        <v>127</v>
      </c>
    </row>
    <row r="4" spans="1:56" ht="148.5" customHeight="1" x14ac:dyDescent="0.2">
      <c r="A4" s="246"/>
      <c r="B4" s="240"/>
      <c r="C4" s="240"/>
      <c r="D4" s="240"/>
      <c r="E4" s="240"/>
      <c r="F4" s="240"/>
      <c r="G4" s="240"/>
      <c r="H4" s="240"/>
      <c r="I4" s="240"/>
      <c r="J4" s="244"/>
      <c r="K4" s="240"/>
      <c r="L4" s="242"/>
      <c r="M4" s="240"/>
      <c r="N4" s="240"/>
      <c r="O4" s="240"/>
      <c r="P4" s="248"/>
      <c r="Q4" s="240"/>
      <c r="R4" s="240"/>
      <c r="S4" s="240"/>
      <c r="T4" s="240"/>
      <c r="U4" s="240"/>
      <c r="V4" s="244"/>
      <c r="W4" s="240"/>
      <c r="X4" s="242"/>
      <c r="Y4" s="240"/>
      <c r="Z4" s="242"/>
      <c r="AA4" s="240"/>
      <c r="AB4" s="240"/>
      <c r="AC4" s="240"/>
      <c r="AD4" s="250"/>
      <c r="AE4" s="240"/>
      <c r="AF4" s="244"/>
      <c r="AG4" s="244"/>
      <c r="AH4" s="252"/>
      <c r="AI4" s="244"/>
      <c r="AJ4" s="240"/>
      <c r="AK4" s="1" t="s">
        <v>20</v>
      </c>
      <c r="AL4" s="1" t="s">
        <v>31</v>
      </c>
      <c r="AM4" s="1" t="s">
        <v>21</v>
      </c>
      <c r="AN4" s="1" t="s">
        <v>20</v>
      </c>
      <c r="AO4" s="1" t="s">
        <v>31</v>
      </c>
      <c r="AP4" s="1" t="s">
        <v>21</v>
      </c>
      <c r="AQ4" s="1" t="s">
        <v>20</v>
      </c>
      <c r="AR4" s="1" t="s">
        <v>31</v>
      </c>
      <c r="AS4" s="1" t="s">
        <v>21</v>
      </c>
      <c r="AT4" s="267"/>
      <c r="AU4" s="262"/>
      <c r="AV4" s="262"/>
      <c r="AW4" s="257"/>
      <c r="AX4" s="259"/>
      <c r="AY4" s="257"/>
      <c r="AZ4" s="257"/>
      <c r="BA4" s="253"/>
      <c r="BB4" s="253"/>
      <c r="BC4" s="257"/>
      <c r="BD4" s="257"/>
    </row>
    <row r="5" spans="1:56" ht="15.75" x14ac:dyDescent="0.2">
      <c r="A5" s="12">
        <v>1</v>
      </c>
      <c r="B5" s="12">
        <v>2</v>
      </c>
      <c r="C5" s="12">
        <v>3</v>
      </c>
      <c r="D5" s="12">
        <v>4</v>
      </c>
      <c r="E5" s="12">
        <v>5</v>
      </c>
      <c r="F5" s="12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12">
        <v>18</v>
      </c>
      <c r="S5" s="12">
        <v>19</v>
      </c>
      <c r="T5" s="12">
        <v>20</v>
      </c>
      <c r="U5" s="12">
        <v>21</v>
      </c>
      <c r="V5" s="12">
        <v>22</v>
      </c>
      <c r="W5" s="12">
        <v>23</v>
      </c>
      <c r="X5" s="12">
        <v>24</v>
      </c>
      <c r="Y5" s="12">
        <v>25</v>
      </c>
      <c r="Z5" s="12">
        <v>26</v>
      </c>
      <c r="AA5" s="12">
        <v>27</v>
      </c>
      <c r="AB5" s="12">
        <v>28</v>
      </c>
      <c r="AC5" s="12">
        <v>29</v>
      </c>
      <c r="AD5" s="12">
        <v>30</v>
      </c>
      <c r="AE5" s="12">
        <v>31</v>
      </c>
      <c r="AF5" s="12">
        <v>32</v>
      </c>
      <c r="AG5" s="12">
        <v>33</v>
      </c>
      <c r="AH5" s="12">
        <v>34</v>
      </c>
      <c r="AI5" s="12">
        <v>35</v>
      </c>
      <c r="AJ5" s="12">
        <v>36</v>
      </c>
      <c r="AK5" s="12">
        <v>37</v>
      </c>
      <c r="AL5" s="12">
        <v>38</v>
      </c>
      <c r="AM5" s="12">
        <v>39</v>
      </c>
      <c r="AN5" s="12">
        <v>40</v>
      </c>
      <c r="AO5" s="12">
        <v>41</v>
      </c>
      <c r="AP5" s="12">
        <v>42</v>
      </c>
      <c r="AQ5" s="12">
        <v>43</v>
      </c>
      <c r="AR5" s="12">
        <v>44</v>
      </c>
      <c r="AS5" s="12">
        <v>45</v>
      </c>
      <c r="AT5" s="12">
        <v>46</v>
      </c>
      <c r="AU5" s="12">
        <v>47</v>
      </c>
      <c r="AV5" s="12">
        <v>48</v>
      </c>
      <c r="AW5" s="61">
        <v>49</v>
      </c>
      <c r="AX5" s="60">
        <v>50</v>
      </c>
      <c r="AY5" s="61">
        <v>51</v>
      </c>
      <c r="AZ5" s="62">
        <v>52</v>
      </c>
      <c r="BA5" s="63">
        <v>53</v>
      </c>
      <c r="BB5" s="62">
        <v>54</v>
      </c>
      <c r="BC5" s="63">
        <v>55</v>
      </c>
      <c r="BD5" s="62">
        <v>56</v>
      </c>
    </row>
    <row r="6" spans="1:56" s="11" customFormat="1" ht="55.5" customHeight="1" x14ac:dyDescent="0.25">
      <c r="A6" s="173">
        <v>1</v>
      </c>
      <c r="B6" s="174" t="s">
        <v>128</v>
      </c>
      <c r="C6" s="77" t="s">
        <v>78</v>
      </c>
      <c r="D6" s="77" t="s">
        <v>32</v>
      </c>
      <c r="E6" s="175" t="s">
        <v>129</v>
      </c>
      <c r="F6" s="77">
        <v>1993</v>
      </c>
      <c r="G6" s="176">
        <v>5</v>
      </c>
      <c r="H6" s="77" t="s">
        <v>54</v>
      </c>
      <c r="I6" s="77">
        <v>0</v>
      </c>
      <c r="J6" s="77" t="s">
        <v>55</v>
      </c>
      <c r="K6" s="77">
        <v>5</v>
      </c>
      <c r="L6" s="80">
        <v>81.41</v>
      </c>
      <c r="M6" s="77">
        <v>7</v>
      </c>
      <c r="N6" s="95" t="s">
        <v>88</v>
      </c>
      <c r="O6" s="77">
        <v>10</v>
      </c>
      <c r="P6" s="77" t="s">
        <v>52</v>
      </c>
      <c r="Q6" s="77">
        <v>3</v>
      </c>
      <c r="R6" s="77" t="s">
        <v>27</v>
      </c>
      <c r="S6" s="77">
        <v>0</v>
      </c>
      <c r="T6" s="77">
        <v>272</v>
      </c>
      <c r="U6" s="77">
        <v>7</v>
      </c>
      <c r="V6" s="77" t="s">
        <v>50</v>
      </c>
      <c r="W6" s="77">
        <v>10</v>
      </c>
      <c r="X6" s="80">
        <v>5.0999999999999996</v>
      </c>
      <c r="Y6" s="80">
        <v>5</v>
      </c>
      <c r="Z6" s="80">
        <v>30.1</v>
      </c>
      <c r="AA6" s="80">
        <v>3</v>
      </c>
      <c r="AB6" s="80" t="s">
        <v>54</v>
      </c>
      <c r="AC6" s="80">
        <v>0</v>
      </c>
      <c r="AD6" s="177">
        <v>98.4</v>
      </c>
      <c r="AE6" s="77">
        <v>3</v>
      </c>
      <c r="AF6" s="80" t="s">
        <v>51</v>
      </c>
      <c r="AG6" s="78">
        <v>10</v>
      </c>
      <c r="AH6" s="80" t="s">
        <v>62</v>
      </c>
      <c r="AI6" s="77">
        <v>10</v>
      </c>
      <c r="AJ6" s="178">
        <f>SUM(G6+I6+K6+M6+O6+Q6+S6+U6+W6+Y6+AA6+AC6+AE6+AG6+AI6)</f>
        <v>78</v>
      </c>
      <c r="AK6" s="91">
        <f t="shared" ref="AK6:AK25" si="0">AL6+AM6</f>
        <v>4852219.2699999996</v>
      </c>
      <c r="AL6" s="179">
        <v>4604756.09</v>
      </c>
      <c r="AM6" s="179">
        <v>247463.18</v>
      </c>
      <c r="AN6" s="91">
        <f t="shared" ref="AN6:AN25" si="1">AO6+AP6</f>
        <v>5732192.2999999998</v>
      </c>
      <c r="AO6" s="179">
        <v>4006802.42</v>
      </c>
      <c r="AP6" s="179">
        <v>1725389.88</v>
      </c>
      <c r="AQ6" s="91">
        <f t="shared" ref="AQ6:AQ24" si="2">AR6+AS6</f>
        <v>10584411.57</v>
      </c>
      <c r="AR6" s="91">
        <f t="shared" ref="AR6:AR37" si="3">AL6+AO6</f>
        <v>8611558.5099999998</v>
      </c>
      <c r="AS6" s="90">
        <f t="shared" ref="AS6:AS37" si="4">AM6+AP6</f>
        <v>1972853.0599999998</v>
      </c>
      <c r="AT6" s="180">
        <v>45107.434027777781</v>
      </c>
      <c r="AU6" s="181">
        <f t="shared" ref="AU6:AU37" si="5">AM6/AK6*100</f>
        <v>5.0999999429127207</v>
      </c>
      <c r="AV6" s="181">
        <f t="shared" ref="AV6:AV37" si="6">AP6/AN6*100</f>
        <v>30.099999959875735</v>
      </c>
      <c r="AW6" s="130">
        <v>14.58</v>
      </c>
      <c r="AX6" s="78" t="s">
        <v>130</v>
      </c>
      <c r="AY6" s="78" t="s">
        <v>131</v>
      </c>
      <c r="AZ6" s="78"/>
      <c r="BA6" s="78" t="s">
        <v>132</v>
      </c>
      <c r="BB6" s="130">
        <v>9466</v>
      </c>
      <c r="BC6" s="182">
        <v>579</v>
      </c>
      <c r="BD6" s="182">
        <v>489</v>
      </c>
    </row>
    <row r="7" spans="1:56" s="11" customFormat="1" ht="55.5" customHeight="1" x14ac:dyDescent="0.25">
      <c r="A7" s="173">
        <f>A6+1</f>
        <v>2</v>
      </c>
      <c r="B7" s="174" t="s">
        <v>103</v>
      </c>
      <c r="C7" s="77" t="s">
        <v>102</v>
      </c>
      <c r="D7" s="77" t="s">
        <v>85</v>
      </c>
      <c r="E7" s="175" t="s">
        <v>378</v>
      </c>
      <c r="F7" s="77">
        <v>1968</v>
      </c>
      <c r="G7" s="176">
        <v>6</v>
      </c>
      <c r="H7" s="77" t="s">
        <v>54</v>
      </c>
      <c r="I7" s="77">
        <v>0</v>
      </c>
      <c r="J7" s="77" t="s">
        <v>55</v>
      </c>
      <c r="K7" s="77">
        <v>5</v>
      </c>
      <c r="L7" s="80">
        <v>90.7</v>
      </c>
      <c r="M7" s="77">
        <v>8</v>
      </c>
      <c r="N7" s="77" t="s">
        <v>33</v>
      </c>
      <c r="O7" s="77">
        <v>10</v>
      </c>
      <c r="P7" s="77" t="s">
        <v>52</v>
      </c>
      <c r="Q7" s="77">
        <v>3</v>
      </c>
      <c r="R7" s="77" t="s">
        <v>27</v>
      </c>
      <c r="S7" s="77">
        <v>0</v>
      </c>
      <c r="T7" s="77">
        <v>119</v>
      </c>
      <c r="U7" s="77">
        <v>4</v>
      </c>
      <c r="V7" s="77" t="s">
        <v>50</v>
      </c>
      <c r="W7" s="77">
        <v>10</v>
      </c>
      <c r="X7" s="80">
        <v>5.0999999999999996</v>
      </c>
      <c r="Y7" s="80">
        <v>5</v>
      </c>
      <c r="Z7" s="80">
        <v>30.1</v>
      </c>
      <c r="AA7" s="80">
        <v>3</v>
      </c>
      <c r="AB7" s="80" t="s">
        <v>54</v>
      </c>
      <c r="AC7" s="80">
        <v>0</v>
      </c>
      <c r="AD7" s="177">
        <v>99.7</v>
      </c>
      <c r="AE7" s="77">
        <v>3</v>
      </c>
      <c r="AF7" s="80" t="s">
        <v>51</v>
      </c>
      <c r="AG7" s="78">
        <v>10</v>
      </c>
      <c r="AH7" s="80" t="s">
        <v>47</v>
      </c>
      <c r="AI7" s="77">
        <v>10</v>
      </c>
      <c r="AJ7" s="178">
        <f>G7+I7+K7+M7+O7+Q7+S7+U7+W7+Y7+AA7+AC7+AE7+AG7+AI7</f>
        <v>77</v>
      </c>
      <c r="AK7" s="91">
        <f t="shared" si="0"/>
        <v>5007647.1100000003</v>
      </c>
      <c r="AL7" s="179">
        <v>4752257.1100000003</v>
      </c>
      <c r="AM7" s="179">
        <v>255390</v>
      </c>
      <c r="AN7" s="91">
        <f t="shared" si="1"/>
        <v>1877227.72</v>
      </c>
      <c r="AO7" s="179">
        <v>1312182.18</v>
      </c>
      <c r="AP7" s="179">
        <v>565045.54</v>
      </c>
      <c r="AQ7" s="91">
        <f t="shared" si="2"/>
        <v>6884874.8300000001</v>
      </c>
      <c r="AR7" s="91">
        <f t="shared" si="3"/>
        <v>6064439.29</v>
      </c>
      <c r="AS7" s="90">
        <f t="shared" si="4"/>
        <v>820435.54</v>
      </c>
      <c r="AT7" s="180">
        <v>45103.416666666664</v>
      </c>
      <c r="AU7" s="181">
        <f t="shared" si="5"/>
        <v>5.0999999478797138</v>
      </c>
      <c r="AV7" s="181">
        <f t="shared" si="6"/>
        <v>30.099999801835448</v>
      </c>
      <c r="AW7" s="289">
        <v>5.7</v>
      </c>
      <c r="AX7" s="78" t="s">
        <v>434</v>
      </c>
      <c r="AY7" s="78" t="s">
        <v>435</v>
      </c>
      <c r="AZ7" s="290" t="s">
        <v>25</v>
      </c>
      <c r="BA7" s="78" t="s">
        <v>436</v>
      </c>
      <c r="BB7" s="78">
        <v>7659</v>
      </c>
      <c r="BC7" s="78">
        <v>283</v>
      </c>
      <c r="BD7" s="78">
        <v>250</v>
      </c>
    </row>
    <row r="8" spans="1:56" s="11" customFormat="1" ht="55.5" customHeight="1" x14ac:dyDescent="0.25">
      <c r="A8" s="173">
        <f t="shared" ref="A8:A71" si="7">A7+1</f>
        <v>3</v>
      </c>
      <c r="B8" s="94" t="s">
        <v>83</v>
      </c>
      <c r="C8" s="77" t="s">
        <v>80</v>
      </c>
      <c r="D8" s="78" t="s">
        <v>24</v>
      </c>
      <c r="E8" s="77" t="s">
        <v>401</v>
      </c>
      <c r="F8" s="77">
        <v>1963</v>
      </c>
      <c r="G8" s="95">
        <v>6</v>
      </c>
      <c r="H8" s="77" t="s">
        <v>54</v>
      </c>
      <c r="I8" s="95">
        <v>0</v>
      </c>
      <c r="J8" s="77" t="s">
        <v>55</v>
      </c>
      <c r="K8" s="95">
        <v>5</v>
      </c>
      <c r="L8" s="95">
        <v>82.14</v>
      </c>
      <c r="M8" s="95">
        <v>8</v>
      </c>
      <c r="N8" s="77" t="s">
        <v>211</v>
      </c>
      <c r="O8" s="77">
        <v>10</v>
      </c>
      <c r="P8" s="77" t="s">
        <v>52</v>
      </c>
      <c r="Q8" s="77">
        <v>3</v>
      </c>
      <c r="R8" s="77" t="s">
        <v>27</v>
      </c>
      <c r="S8" s="77">
        <v>3</v>
      </c>
      <c r="T8" s="77">
        <v>63</v>
      </c>
      <c r="U8" s="77">
        <v>3</v>
      </c>
      <c r="V8" s="77" t="s">
        <v>212</v>
      </c>
      <c r="W8" s="77">
        <v>10</v>
      </c>
      <c r="X8" s="77">
        <v>5.5</v>
      </c>
      <c r="Y8" s="77">
        <v>5</v>
      </c>
      <c r="Z8" s="77">
        <v>20.5</v>
      </c>
      <c r="AA8" s="77">
        <v>1</v>
      </c>
      <c r="AB8" s="80" t="s">
        <v>54</v>
      </c>
      <c r="AC8" s="77">
        <v>0</v>
      </c>
      <c r="AD8" s="77">
        <v>98.6</v>
      </c>
      <c r="AE8" s="77">
        <v>3</v>
      </c>
      <c r="AF8" s="80" t="s">
        <v>51</v>
      </c>
      <c r="AG8" s="77">
        <v>10</v>
      </c>
      <c r="AH8" s="80" t="s">
        <v>47</v>
      </c>
      <c r="AI8" s="77">
        <v>10</v>
      </c>
      <c r="AJ8" s="34">
        <f>SUM(G8+I8+K8+M8+O8+Q8+S8+U8+W8+Y8+AA8+AC8+AE8+AG8+AI8)</f>
        <v>77</v>
      </c>
      <c r="AK8" s="91">
        <f t="shared" si="0"/>
        <v>794588.03</v>
      </c>
      <c r="AL8" s="90">
        <v>750885.69000000006</v>
      </c>
      <c r="AM8" s="90">
        <v>43702.34</v>
      </c>
      <c r="AN8" s="91">
        <f t="shared" si="1"/>
        <v>2372448.4900000002</v>
      </c>
      <c r="AO8" s="90">
        <v>1886096.55</v>
      </c>
      <c r="AP8" s="90">
        <v>486351.94</v>
      </c>
      <c r="AQ8" s="91">
        <f t="shared" si="2"/>
        <v>3167036.5200000005</v>
      </c>
      <c r="AR8" s="91">
        <f t="shared" si="3"/>
        <v>2636982.2400000002</v>
      </c>
      <c r="AS8" s="90">
        <f t="shared" si="4"/>
        <v>530054.28</v>
      </c>
      <c r="AT8" s="139">
        <v>45106.701388888891</v>
      </c>
      <c r="AU8" s="109">
        <f t="shared" si="5"/>
        <v>5.4999997923452231</v>
      </c>
      <c r="AV8" s="109">
        <f t="shared" si="6"/>
        <v>20.499999981032254</v>
      </c>
      <c r="AW8" s="141">
        <v>3.3</v>
      </c>
      <c r="AX8" s="112" t="s">
        <v>264</v>
      </c>
      <c r="AY8" s="285" t="s">
        <v>213</v>
      </c>
      <c r="AZ8" s="114"/>
      <c r="BA8" s="285" t="s">
        <v>214</v>
      </c>
      <c r="BB8" s="130">
        <v>2149</v>
      </c>
      <c r="BC8" s="118">
        <v>156</v>
      </c>
      <c r="BD8" s="119">
        <v>124</v>
      </c>
    </row>
    <row r="9" spans="1:56" s="11" customFormat="1" ht="70.5" customHeight="1" x14ac:dyDescent="0.25">
      <c r="A9" s="173">
        <f t="shared" si="7"/>
        <v>4</v>
      </c>
      <c r="B9" s="174" t="s">
        <v>133</v>
      </c>
      <c r="C9" s="77" t="s">
        <v>78</v>
      </c>
      <c r="D9" s="77" t="s">
        <v>32</v>
      </c>
      <c r="E9" s="80" t="s">
        <v>134</v>
      </c>
      <c r="F9" s="77">
        <v>1982</v>
      </c>
      <c r="G9" s="77">
        <v>6</v>
      </c>
      <c r="H9" s="77" t="s">
        <v>54</v>
      </c>
      <c r="I9" s="77">
        <v>0</v>
      </c>
      <c r="J9" s="77" t="s">
        <v>55</v>
      </c>
      <c r="K9" s="77">
        <v>5</v>
      </c>
      <c r="L9" s="80">
        <v>88.36</v>
      </c>
      <c r="M9" s="77">
        <v>7</v>
      </c>
      <c r="N9" s="77" t="s">
        <v>33</v>
      </c>
      <c r="O9" s="77">
        <v>10</v>
      </c>
      <c r="P9" s="77" t="s">
        <v>52</v>
      </c>
      <c r="Q9" s="77">
        <v>3</v>
      </c>
      <c r="R9" s="77" t="s">
        <v>27</v>
      </c>
      <c r="S9" s="77">
        <v>0</v>
      </c>
      <c r="T9" s="77">
        <v>128</v>
      </c>
      <c r="U9" s="77">
        <v>4</v>
      </c>
      <c r="V9" s="77" t="s">
        <v>50</v>
      </c>
      <c r="W9" s="77">
        <v>10</v>
      </c>
      <c r="X9" s="80">
        <v>5.0999999999999996</v>
      </c>
      <c r="Y9" s="80">
        <v>5</v>
      </c>
      <c r="Z9" s="80">
        <v>30.1</v>
      </c>
      <c r="AA9" s="80">
        <v>3</v>
      </c>
      <c r="AB9" s="80" t="s">
        <v>54</v>
      </c>
      <c r="AC9" s="80">
        <v>0</v>
      </c>
      <c r="AD9" s="80">
        <v>98.3</v>
      </c>
      <c r="AE9" s="77">
        <v>3</v>
      </c>
      <c r="AF9" s="80" t="s">
        <v>51</v>
      </c>
      <c r="AG9" s="78">
        <v>10</v>
      </c>
      <c r="AH9" s="80" t="s">
        <v>47</v>
      </c>
      <c r="AI9" s="77">
        <v>10</v>
      </c>
      <c r="AJ9" s="178">
        <f>G9+I9+K9+M9+O9+Q9+S9+U9+W9+Y9+AA9+AC9+AE9+AG9+AI9</f>
        <v>76</v>
      </c>
      <c r="AK9" s="91">
        <f t="shared" si="0"/>
        <v>2453142.89</v>
      </c>
      <c r="AL9" s="90">
        <v>2328032.6</v>
      </c>
      <c r="AM9" s="90">
        <v>125110.29</v>
      </c>
      <c r="AN9" s="91">
        <f t="shared" si="1"/>
        <v>796229</v>
      </c>
      <c r="AO9" s="90">
        <v>556564.06999999995</v>
      </c>
      <c r="AP9" s="90">
        <v>239664.93</v>
      </c>
      <c r="AQ9" s="91">
        <f t="shared" si="2"/>
        <v>3249371.8899999997</v>
      </c>
      <c r="AR9" s="91">
        <f t="shared" si="3"/>
        <v>2884596.67</v>
      </c>
      <c r="AS9" s="90">
        <f t="shared" si="4"/>
        <v>364775.22</v>
      </c>
      <c r="AT9" s="180">
        <v>45107.433333333334</v>
      </c>
      <c r="AU9" s="181">
        <f t="shared" si="5"/>
        <v>5.1000001063941278</v>
      </c>
      <c r="AV9" s="181">
        <f t="shared" si="6"/>
        <v>30.100000125592008</v>
      </c>
      <c r="AW9" s="130">
        <v>6.56</v>
      </c>
      <c r="AX9" s="78" t="s">
        <v>135</v>
      </c>
      <c r="AY9" s="78" t="s">
        <v>136</v>
      </c>
      <c r="AZ9" s="78"/>
      <c r="BA9" s="78" t="s">
        <v>137</v>
      </c>
      <c r="BB9" s="130">
        <v>3430</v>
      </c>
      <c r="BC9" s="182">
        <v>265</v>
      </c>
      <c r="BD9" s="182">
        <v>237</v>
      </c>
    </row>
    <row r="10" spans="1:56" s="11" customFormat="1" ht="64.5" customHeight="1" x14ac:dyDescent="0.25">
      <c r="A10" s="173">
        <f t="shared" si="7"/>
        <v>5</v>
      </c>
      <c r="B10" s="174" t="s">
        <v>157</v>
      </c>
      <c r="C10" s="77" t="s">
        <v>87</v>
      </c>
      <c r="D10" s="77" t="s">
        <v>399</v>
      </c>
      <c r="E10" s="80" t="s">
        <v>402</v>
      </c>
      <c r="F10" s="77" t="s">
        <v>158</v>
      </c>
      <c r="G10" s="77">
        <v>6</v>
      </c>
      <c r="H10" s="77" t="s">
        <v>54</v>
      </c>
      <c r="I10" s="77">
        <v>0</v>
      </c>
      <c r="J10" s="77" t="s">
        <v>53</v>
      </c>
      <c r="K10" s="77">
        <v>5</v>
      </c>
      <c r="L10" s="80">
        <v>72</v>
      </c>
      <c r="M10" s="77">
        <v>6</v>
      </c>
      <c r="N10" s="77" t="s">
        <v>33</v>
      </c>
      <c r="O10" s="77">
        <v>10</v>
      </c>
      <c r="P10" s="77" t="s">
        <v>52</v>
      </c>
      <c r="Q10" s="77">
        <v>3</v>
      </c>
      <c r="R10" s="77" t="s">
        <v>27</v>
      </c>
      <c r="S10" s="77">
        <v>0</v>
      </c>
      <c r="T10" s="77">
        <v>234</v>
      </c>
      <c r="U10" s="77">
        <v>7</v>
      </c>
      <c r="V10" s="77" t="s">
        <v>50</v>
      </c>
      <c r="W10" s="77">
        <v>10</v>
      </c>
      <c r="X10" s="80">
        <v>3.5</v>
      </c>
      <c r="Y10" s="80">
        <v>3</v>
      </c>
      <c r="Z10" s="80">
        <v>20.5</v>
      </c>
      <c r="AA10" s="80">
        <v>1</v>
      </c>
      <c r="AB10" s="80" t="s">
        <v>54</v>
      </c>
      <c r="AC10" s="80">
        <v>0</v>
      </c>
      <c r="AD10" s="80">
        <v>98.8</v>
      </c>
      <c r="AE10" s="77">
        <v>3</v>
      </c>
      <c r="AF10" s="80" t="s">
        <v>51</v>
      </c>
      <c r="AG10" s="78">
        <v>10</v>
      </c>
      <c r="AH10" s="80" t="s">
        <v>47</v>
      </c>
      <c r="AI10" s="77">
        <v>10</v>
      </c>
      <c r="AJ10" s="178">
        <f>G10+I10+K10+M10+O10+Q10+S10+U10+W10+Y10+AA10+AC10+AE10+AG10+AI10</f>
        <v>74</v>
      </c>
      <c r="AK10" s="91">
        <f t="shared" si="0"/>
        <v>5499368.54</v>
      </c>
      <c r="AL10" s="90">
        <v>5306890.6500000004</v>
      </c>
      <c r="AM10" s="90">
        <v>192477.89</v>
      </c>
      <c r="AN10" s="91">
        <f t="shared" si="1"/>
        <v>5414364.4799999995</v>
      </c>
      <c r="AO10" s="90">
        <v>4304419.76</v>
      </c>
      <c r="AP10" s="90">
        <v>1109944.72</v>
      </c>
      <c r="AQ10" s="91">
        <f t="shared" si="2"/>
        <v>10913733.02</v>
      </c>
      <c r="AR10" s="91">
        <f t="shared" si="3"/>
        <v>9611310.4100000001</v>
      </c>
      <c r="AS10" s="90">
        <f t="shared" si="4"/>
        <v>1302422.6099999999</v>
      </c>
      <c r="AT10" s="180">
        <v>45106.625</v>
      </c>
      <c r="AU10" s="181">
        <f t="shared" si="5"/>
        <v>3.4999998381632378</v>
      </c>
      <c r="AV10" s="181">
        <f t="shared" si="6"/>
        <v>20.500000029551021</v>
      </c>
      <c r="AW10" s="183">
        <v>11.5</v>
      </c>
      <c r="AX10" s="78" t="s">
        <v>159</v>
      </c>
      <c r="AY10" s="78" t="s">
        <v>160</v>
      </c>
      <c r="AZ10" s="173"/>
      <c r="BA10" s="78" t="s">
        <v>161</v>
      </c>
      <c r="BB10" s="130">
        <v>14689</v>
      </c>
      <c r="BC10" s="119">
        <v>583</v>
      </c>
      <c r="BD10" s="119">
        <v>490</v>
      </c>
    </row>
    <row r="11" spans="1:56" s="11" customFormat="1" ht="55.5" customHeight="1" x14ac:dyDescent="0.25">
      <c r="A11" s="173">
        <f t="shared" si="7"/>
        <v>6</v>
      </c>
      <c r="B11" s="174" t="s">
        <v>162</v>
      </c>
      <c r="C11" s="77" t="s">
        <v>87</v>
      </c>
      <c r="D11" s="77" t="s">
        <v>24</v>
      </c>
      <c r="E11" s="80" t="s">
        <v>403</v>
      </c>
      <c r="F11" s="77" t="s">
        <v>163</v>
      </c>
      <c r="G11" s="77">
        <v>6</v>
      </c>
      <c r="H11" s="77" t="s">
        <v>54</v>
      </c>
      <c r="I11" s="77">
        <v>0</v>
      </c>
      <c r="J11" s="77" t="s">
        <v>53</v>
      </c>
      <c r="K11" s="77">
        <v>5</v>
      </c>
      <c r="L11" s="80">
        <v>73</v>
      </c>
      <c r="M11" s="77">
        <v>6</v>
      </c>
      <c r="N11" s="77" t="s">
        <v>33</v>
      </c>
      <c r="O11" s="77">
        <v>10</v>
      </c>
      <c r="P11" s="77" t="s">
        <v>52</v>
      </c>
      <c r="Q11" s="77">
        <v>3</v>
      </c>
      <c r="R11" s="77" t="s">
        <v>27</v>
      </c>
      <c r="S11" s="77">
        <v>0</v>
      </c>
      <c r="T11" s="77">
        <v>208</v>
      </c>
      <c r="U11" s="77">
        <v>7</v>
      </c>
      <c r="V11" s="77" t="s">
        <v>50</v>
      </c>
      <c r="W11" s="77">
        <v>10</v>
      </c>
      <c r="X11" s="80">
        <v>3.5</v>
      </c>
      <c r="Y11" s="80">
        <v>3</v>
      </c>
      <c r="Z11" s="80">
        <v>20.5</v>
      </c>
      <c r="AA11" s="80">
        <v>1</v>
      </c>
      <c r="AB11" s="80" t="s">
        <v>54</v>
      </c>
      <c r="AC11" s="80">
        <v>0</v>
      </c>
      <c r="AD11" s="80">
        <v>97.8</v>
      </c>
      <c r="AE11" s="77">
        <v>3</v>
      </c>
      <c r="AF11" s="80" t="s">
        <v>51</v>
      </c>
      <c r="AG11" s="78">
        <v>10</v>
      </c>
      <c r="AH11" s="80" t="s">
        <v>47</v>
      </c>
      <c r="AI11" s="77">
        <v>10</v>
      </c>
      <c r="AJ11" s="178">
        <f>G11+I11+K11+M11+O11+Q11+S11+U11+W11+Y11+AA11+AC11+AE11+AG11+AI11</f>
        <v>74</v>
      </c>
      <c r="AK11" s="91">
        <f t="shared" si="0"/>
        <v>5999115.1400000006</v>
      </c>
      <c r="AL11" s="90">
        <v>5789146.1100000003</v>
      </c>
      <c r="AM11" s="90">
        <v>209969.03</v>
      </c>
      <c r="AN11" s="91">
        <f t="shared" si="1"/>
        <v>1888993.09</v>
      </c>
      <c r="AO11" s="90">
        <v>1501749.5</v>
      </c>
      <c r="AP11" s="90">
        <v>387243.59</v>
      </c>
      <c r="AQ11" s="91">
        <f t="shared" si="2"/>
        <v>7888108.2300000004</v>
      </c>
      <c r="AR11" s="91">
        <f t="shared" si="3"/>
        <v>7290895.6100000003</v>
      </c>
      <c r="AS11" s="90">
        <f t="shared" si="4"/>
        <v>597212.62</v>
      </c>
      <c r="AT11" s="180">
        <v>45106.631944444445</v>
      </c>
      <c r="AU11" s="181">
        <f t="shared" si="5"/>
        <v>3.5000000016669119</v>
      </c>
      <c r="AV11" s="181">
        <f t="shared" si="6"/>
        <v>20.50000034674558</v>
      </c>
      <c r="AW11" s="183">
        <v>10.8</v>
      </c>
      <c r="AX11" s="78" t="s">
        <v>159</v>
      </c>
      <c r="AY11" s="78" t="s">
        <v>164</v>
      </c>
      <c r="AZ11" s="173"/>
      <c r="BA11" s="78" t="s">
        <v>165</v>
      </c>
      <c r="BB11" s="130">
        <v>10213</v>
      </c>
      <c r="BC11" s="119">
        <v>404</v>
      </c>
      <c r="BD11" s="119">
        <v>339</v>
      </c>
    </row>
    <row r="12" spans="1:56" s="11" customFormat="1" ht="55.5" customHeight="1" x14ac:dyDescent="0.25">
      <c r="A12" s="173">
        <f t="shared" si="7"/>
        <v>7</v>
      </c>
      <c r="B12" s="174" t="s">
        <v>166</v>
      </c>
      <c r="C12" s="77" t="s">
        <v>87</v>
      </c>
      <c r="D12" s="77" t="s">
        <v>24</v>
      </c>
      <c r="E12" s="80" t="s">
        <v>167</v>
      </c>
      <c r="F12" s="77">
        <v>1961</v>
      </c>
      <c r="G12" s="77">
        <v>6</v>
      </c>
      <c r="H12" s="77" t="s">
        <v>54</v>
      </c>
      <c r="I12" s="77">
        <v>0</v>
      </c>
      <c r="J12" s="77" t="s">
        <v>53</v>
      </c>
      <c r="K12" s="77">
        <v>5</v>
      </c>
      <c r="L12" s="80">
        <v>80</v>
      </c>
      <c r="M12" s="77">
        <v>7</v>
      </c>
      <c r="N12" s="77" t="s">
        <v>33</v>
      </c>
      <c r="O12" s="77">
        <v>10</v>
      </c>
      <c r="P12" s="77" t="s">
        <v>52</v>
      </c>
      <c r="Q12" s="77">
        <v>3</v>
      </c>
      <c r="R12" s="77" t="s">
        <v>27</v>
      </c>
      <c r="S12" s="77">
        <v>0</v>
      </c>
      <c r="T12" s="77">
        <v>160</v>
      </c>
      <c r="U12" s="77">
        <v>5</v>
      </c>
      <c r="V12" s="77" t="s">
        <v>50</v>
      </c>
      <c r="W12" s="77">
        <v>10</v>
      </c>
      <c r="X12" s="80">
        <v>3.5</v>
      </c>
      <c r="Y12" s="80">
        <v>3</v>
      </c>
      <c r="Z12" s="80">
        <v>20.5</v>
      </c>
      <c r="AA12" s="80">
        <v>1</v>
      </c>
      <c r="AB12" s="80" t="s">
        <v>54</v>
      </c>
      <c r="AC12" s="80">
        <v>0</v>
      </c>
      <c r="AD12" s="80">
        <v>98.5</v>
      </c>
      <c r="AE12" s="77">
        <v>3</v>
      </c>
      <c r="AF12" s="80" t="s">
        <v>51</v>
      </c>
      <c r="AG12" s="78">
        <v>10</v>
      </c>
      <c r="AH12" s="80" t="s">
        <v>47</v>
      </c>
      <c r="AI12" s="77">
        <v>10</v>
      </c>
      <c r="AJ12" s="178">
        <f>G12+I12+K12+M12+O12+Q12+S12+U12+W12+Y12+AA12+AC12+AE12+AG12+AI12</f>
        <v>73</v>
      </c>
      <c r="AK12" s="91">
        <f t="shared" si="0"/>
        <v>1567177.54</v>
      </c>
      <c r="AL12" s="90">
        <v>1512326.32</v>
      </c>
      <c r="AM12" s="90">
        <v>54851.22</v>
      </c>
      <c r="AN12" s="91">
        <f t="shared" si="1"/>
        <v>2684163.3600000003</v>
      </c>
      <c r="AO12" s="90">
        <v>2133909.87</v>
      </c>
      <c r="AP12" s="90">
        <v>550253.49</v>
      </c>
      <c r="AQ12" s="91">
        <f t="shared" si="2"/>
        <v>4251340.9000000004</v>
      </c>
      <c r="AR12" s="91">
        <f t="shared" si="3"/>
        <v>3646236.1900000004</v>
      </c>
      <c r="AS12" s="90">
        <f t="shared" si="4"/>
        <v>605104.71</v>
      </c>
      <c r="AT12" s="180">
        <v>45106.633333333331</v>
      </c>
      <c r="AU12" s="181">
        <f t="shared" si="5"/>
        <v>3.5000003892347769</v>
      </c>
      <c r="AV12" s="181">
        <f t="shared" si="6"/>
        <v>20.500000044706663</v>
      </c>
      <c r="AW12" s="183">
        <v>7.8</v>
      </c>
      <c r="AX12" s="184" t="s">
        <v>159</v>
      </c>
      <c r="AY12" s="78" t="s">
        <v>168</v>
      </c>
      <c r="AZ12" s="173"/>
      <c r="BA12" s="78" t="s">
        <v>169</v>
      </c>
      <c r="BB12" s="130">
        <v>5013</v>
      </c>
      <c r="BC12" s="119">
        <v>335</v>
      </c>
      <c r="BD12" s="119">
        <v>279</v>
      </c>
    </row>
    <row r="13" spans="1:56" s="11" customFormat="1" ht="55.5" customHeight="1" x14ac:dyDescent="0.25">
      <c r="A13" s="173">
        <f t="shared" si="7"/>
        <v>8</v>
      </c>
      <c r="B13" s="94" t="s">
        <v>215</v>
      </c>
      <c r="C13" s="77" t="s">
        <v>80</v>
      </c>
      <c r="D13" s="78" t="s">
        <v>24</v>
      </c>
      <c r="E13" s="77" t="s">
        <v>404</v>
      </c>
      <c r="F13" s="77">
        <v>1971</v>
      </c>
      <c r="G13" s="95">
        <v>6</v>
      </c>
      <c r="H13" s="77" t="s">
        <v>54</v>
      </c>
      <c r="I13" s="95">
        <v>0</v>
      </c>
      <c r="J13" s="77" t="s">
        <v>55</v>
      </c>
      <c r="K13" s="95">
        <v>5</v>
      </c>
      <c r="L13" s="95">
        <v>67.77</v>
      </c>
      <c r="M13" s="95">
        <v>6</v>
      </c>
      <c r="N13" s="77" t="s">
        <v>211</v>
      </c>
      <c r="O13" s="77">
        <v>10</v>
      </c>
      <c r="P13" s="77" t="s">
        <v>52</v>
      </c>
      <c r="Q13" s="77">
        <v>3</v>
      </c>
      <c r="R13" s="77" t="s">
        <v>27</v>
      </c>
      <c r="S13" s="77">
        <v>3</v>
      </c>
      <c r="T13" s="77">
        <v>85</v>
      </c>
      <c r="U13" s="77">
        <v>3</v>
      </c>
      <c r="V13" s="77" t="s">
        <v>212</v>
      </c>
      <c r="W13" s="77">
        <v>10</v>
      </c>
      <c r="X13" s="77">
        <v>3.5</v>
      </c>
      <c r="Y13" s="77">
        <v>3</v>
      </c>
      <c r="Z13" s="77">
        <v>20.5</v>
      </c>
      <c r="AA13" s="77">
        <v>1</v>
      </c>
      <c r="AB13" s="80" t="s">
        <v>54</v>
      </c>
      <c r="AC13" s="77">
        <v>0</v>
      </c>
      <c r="AD13" s="77">
        <v>98.3</v>
      </c>
      <c r="AE13" s="77">
        <v>3</v>
      </c>
      <c r="AF13" s="80" t="s">
        <v>51</v>
      </c>
      <c r="AG13" s="77">
        <v>10</v>
      </c>
      <c r="AH13" s="80" t="s">
        <v>47</v>
      </c>
      <c r="AI13" s="77">
        <v>10</v>
      </c>
      <c r="AJ13" s="34">
        <f>SUM(G13+I13+K13+M13+O13+Q13+S13+U13+W13+Y13+AA13+AC13+AE13+AG13+AI13)</f>
        <v>73</v>
      </c>
      <c r="AK13" s="91">
        <f t="shared" si="0"/>
        <v>2943008.86</v>
      </c>
      <c r="AL13" s="90">
        <v>2840003.55</v>
      </c>
      <c r="AM13" s="90">
        <v>103005.31</v>
      </c>
      <c r="AN13" s="91">
        <f t="shared" si="1"/>
        <v>1883050.36</v>
      </c>
      <c r="AO13" s="90">
        <v>1497025.04</v>
      </c>
      <c r="AP13" s="90">
        <v>386025.32</v>
      </c>
      <c r="AQ13" s="91">
        <f t="shared" si="2"/>
        <v>4826059.22</v>
      </c>
      <c r="AR13" s="91">
        <f t="shared" si="3"/>
        <v>4337028.59</v>
      </c>
      <c r="AS13" s="90">
        <f t="shared" si="4"/>
        <v>489030.63</v>
      </c>
      <c r="AT13" s="139">
        <v>45106.701562499999</v>
      </c>
      <c r="AU13" s="95">
        <f t="shared" si="5"/>
        <v>3.4999999966021171</v>
      </c>
      <c r="AV13" s="109">
        <f t="shared" si="6"/>
        <v>20.499999798199767</v>
      </c>
      <c r="AW13" s="141">
        <v>4.9400000000000004</v>
      </c>
      <c r="AX13" s="82" t="s">
        <v>159</v>
      </c>
      <c r="AY13" s="285" t="s">
        <v>216</v>
      </c>
      <c r="AZ13" s="114"/>
      <c r="BA13" s="285" t="s">
        <v>217</v>
      </c>
      <c r="BB13" s="130">
        <v>4552</v>
      </c>
      <c r="BC13" s="118">
        <v>216</v>
      </c>
      <c r="BD13" s="119">
        <v>185</v>
      </c>
    </row>
    <row r="14" spans="1:56" s="11" customFormat="1" ht="55.5" customHeight="1" x14ac:dyDescent="0.25">
      <c r="A14" s="173">
        <f t="shared" si="7"/>
        <v>9</v>
      </c>
      <c r="B14" s="94" t="s">
        <v>218</v>
      </c>
      <c r="C14" s="77" t="s">
        <v>80</v>
      </c>
      <c r="D14" s="78" t="s">
        <v>24</v>
      </c>
      <c r="E14" s="77" t="s">
        <v>405</v>
      </c>
      <c r="F14" s="77">
        <v>1972</v>
      </c>
      <c r="G14" s="95">
        <v>6</v>
      </c>
      <c r="H14" s="77" t="s">
        <v>54</v>
      </c>
      <c r="I14" s="95">
        <v>0</v>
      </c>
      <c r="J14" s="77" t="s">
        <v>55</v>
      </c>
      <c r="K14" s="95">
        <v>5</v>
      </c>
      <c r="L14" s="95">
        <v>68.69</v>
      </c>
      <c r="M14" s="95">
        <v>6</v>
      </c>
      <c r="N14" s="77" t="s">
        <v>211</v>
      </c>
      <c r="O14" s="77">
        <v>10</v>
      </c>
      <c r="P14" s="77" t="s">
        <v>52</v>
      </c>
      <c r="Q14" s="77">
        <v>3</v>
      </c>
      <c r="R14" s="77" t="s">
        <v>27</v>
      </c>
      <c r="S14" s="77">
        <v>3</v>
      </c>
      <c r="T14" s="77">
        <v>63</v>
      </c>
      <c r="U14" s="77">
        <v>3</v>
      </c>
      <c r="V14" s="77" t="s">
        <v>212</v>
      </c>
      <c r="W14" s="77">
        <v>10</v>
      </c>
      <c r="X14" s="77">
        <v>3.5</v>
      </c>
      <c r="Y14" s="77">
        <v>3</v>
      </c>
      <c r="Z14" s="77">
        <v>20.5</v>
      </c>
      <c r="AA14" s="77">
        <v>1</v>
      </c>
      <c r="AB14" s="80" t="s">
        <v>54</v>
      </c>
      <c r="AC14" s="77">
        <v>0</v>
      </c>
      <c r="AD14" s="77">
        <v>98.3</v>
      </c>
      <c r="AE14" s="77">
        <v>3</v>
      </c>
      <c r="AF14" s="80" t="s">
        <v>51</v>
      </c>
      <c r="AG14" s="77">
        <v>10</v>
      </c>
      <c r="AH14" s="80" t="s">
        <v>47</v>
      </c>
      <c r="AI14" s="77">
        <v>10</v>
      </c>
      <c r="AJ14" s="34">
        <f>SUM(G14+I14+K14+M14+O14+Q14+S14+U14+W14+Y14+AA14+AC14+AE14+AG14+AI14)</f>
        <v>73</v>
      </c>
      <c r="AK14" s="91">
        <f t="shared" si="0"/>
        <v>943928.98</v>
      </c>
      <c r="AL14" s="90">
        <v>910891.47</v>
      </c>
      <c r="AM14" s="90">
        <v>33037.51</v>
      </c>
      <c r="AN14" s="91">
        <f t="shared" si="1"/>
        <v>1883050.36</v>
      </c>
      <c r="AO14" s="90">
        <v>1497025.04</v>
      </c>
      <c r="AP14" s="90">
        <v>386025.32</v>
      </c>
      <c r="AQ14" s="91">
        <f t="shared" si="2"/>
        <v>2826979.34</v>
      </c>
      <c r="AR14" s="91">
        <f t="shared" si="3"/>
        <v>2407916.5099999998</v>
      </c>
      <c r="AS14" s="90">
        <f t="shared" si="4"/>
        <v>419062.83</v>
      </c>
      <c r="AT14" s="139">
        <v>45106.701782407406</v>
      </c>
      <c r="AU14" s="109">
        <f t="shared" si="5"/>
        <v>3.4999995444572538</v>
      </c>
      <c r="AV14" s="109">
        <f t="shared" si="6"/>
        <v>20.499999798199767</v>
      </c>
      <c r="AW14" s="142">
        <v>3.07</v>
      </c>
      <c r="AX14" s="82" t="s">
        <v>159</v>
      </c>
      <c r="AY14" s="285" t="s">
        <v>219</v>
      </c>
      <c r="AZ14" s="114"/>
      <c r="BA14" s="285" t="s">
        <v>220</v>
      </c>
      <c r="BB14" s="130">
        <v>2341</v>
      </c>
      <c r="BC14" s="118">
        <v>156</v>
      </c>
      <c r="BD14" s="119">
        <v>128</v>
      </c>
    </row>
    <row r="15" spans="1:56" s="11" customFormat="1" ht="55.5" customHeight="1" x14ac:dyDescent="0.25">
      <c r="A15" s="173">
        <f t="shared" si="7"/>
        <v>10</v>
      </c>
      <c r="B15" s="94" t="s">
        <v>221</v>
      </c>
      <c r="C15" s="77" t="s">
        <v>80</v>
      </c>
      <c r="D15" s="78" t="s">
        <v>24</v>
      </c>
      <c r="E15" s="77" t="s">
        <v>406</v>
      </c>
      <c r="F15" s="77">
        <v>1970</v>
      </c>
      <c r="G15" s="95">
        <v>6</v>
      </c>
      <c r="H15" s="77" t="s">
        <v>54</v>
      </c>
      <c r="I15" s="95">
        <v>0</v>
      </c>
      <c r="J15" s="77" t="s">
        <v>55</v>
      </c>
      <c r="K15" s="95">
        <v>5</v>
      </c>
      <c r="L15" s="95">
        <v>72.180000000000007</v>
      </c>
      <c r="M15" s="95">
        <v>7</v>
      </c>
      <c r="N15" s="77" t="s">
        <v>211</v>
      </c>
      <c r="O15" s="77">
        <v>10</v>
      </c>
      <c r="P15" s="77" t="s">
        <v>52</v>
      </c>
      <c r="Q15" s="77">
        <v>3</v>
      </c>
      <c r="R15" s="77" t="s">
        <v>27</v>
      </c>
      <c r="S15" s="77">
        <v>3</v>
      </c>
      <c r="T15" s="77">
        <v>93</v>
      </c>
      <c r="U15" s="77">
        <v>3</v>
      </c>
      <c r="V15" s="77" t="s">
        <v>212</v>
      </c>
      <c r="W15" s="77">
        <v>10</v>
      </c>
      <c r="X15" s="77">
        <v>3.5</v>
      </c>
      <c r="Y15" s="77">
        <v>3</v>
      </c>
      <c r="Z15" s="77">
        <v>0</v>
      </c>
      <c r="AA15" s="77">
        <v>0</v>
      </c>
      <c r="AB15" s="80" t="s">
        <v>54</v>
      </c>
      <c r="AC15" s="77">
        <v>0</v>
      </c>
      <c r="AD15" s="77">
        <v>96.9</v>
      </c>
      <c r="AE15" s="77">
        <v>3</v>
      </c>
      <c r="AF15" s="80" t="s">
        <v>51</v>
      </c>
      <c r="AG15" s="77">
        <v>10</v>
      </c>
      <c r="AH15" s="80" t="s">
        <v>47</v>
      </c>
      <c r="AI15" s="77">
        <v>10</v>
      </c>
      <c r="AJ15" s="34">
        <f>SUM(G15+I15+K15+M15+O15+Q15+S15+U15+W15+Y15+AA15+AC15+AE15+AG15+AI15)</f>
        <v>73</v>
      </c>
      <c r="AK15" s="91">
        <f t="shared" si="0"/>
        <v>837028.22</v>
      </c>
      <c r="AL15" s="90">
        <v>807732.23</v>
      </c>
      <c r="AM15" s="90">
        <v>29295.99</v>
      </c>
      <c r="AN15" s="91">
        <f t="shared" si="1"/>
        <v>0</v>
      </c>
      <c r="AO15" s="90">
        <v>0</v>
      </c>
      <c r="AP15" s="90">
        <v>0</v>
      </c>
      <c r="AQ15" s="91">
        <f t="shared" si="2"/>
        <v>837028.22</v>
      </c>
      <c r="AR15" s="91">
        <f t="shared" si="3"/>
        <v>807732.23</v>
      </c>
      <c r="AS15" s="90">
        <f t="shared" si="4"/>
        <v>29295.99</v>
      </c>
      <c r="AT15" s="139">
        <v>45106.701956018522</v>
      </c>
      <c r="AU15" s="109">
        <f t="shared" si="5"/>
        <v>3.5000002747816561</v>
      </c>
      <c r="AV15" s="109" t="e">
        <f t="shared" si="6"/>
        <v>#DIV/0!</v>
      </c>
      <c r="AW15" s="142">
        <v>5.54</v>
      </c>
      <c r="AX15" s="82" t="s">
        <v>159</v>
      </c>
      <c r="AY15" s="285" t="s">
        <v>222</v>
      </c>
      <c r="AZ15" s="114"/>
      <c r="BA15" s="286" t="s">
        <v>223</v>
      </c>
      <c r="BB15" s="130">
        <v>2552</v>
      </c>
      <c r="BC15" s="118">
        <v>255</v>
      </c>
      <c r="BD15" s="119">
        <v>241</v>
      </c>
    </row>
    <row r="16" spans="1:56" s="11" customFormat="1" ht="66" customHeight="1" x14ac:dyDescent="0.25">
      <c r="A16" s="173">
        <f t="shared" si="7"/>
        <v>11</v>
      </c>
      <c r="B16" s="174" t="s">
        <v>104</v>
      </c>
      <c r="C16" s="77" t="s">
        <v>102</v>
      </c>
      <c r="D16" s="95" t="s">
        <v>24</v>
      </c>
      <c r="E16" s="185" t="s">
        <v>379</v>
      </c>
      <c r="F16" s="77">
        <v>1968</v>
      </c>
      <c r="G16" s="95">
        <v>6</v>
      </c>
      <c r="H16" s="78" t="s">
        <v>54</v>
      </c>
      <c r="I16" s="78">
        <v>0</v>
      </c>
      <c r="J16" s="77" t="s">
        <v>55</v>
      </c>
      <c r="K16" s="77">
        <v>5</v>
      </c>
      <c r="L16" s="95">
        <v>92.11</v>
      </c>
      <c r="M16" s="95">
        <v>8</v>
      </c>
      <c r="N16" s="77" t="s">
        <v>33</v>
      </c>
      <c r="O16" s="77">
        <v>10</v>
      </c>
      <c r="P16" s="77" t="s">
        <v>52</v>
      </c>
      <c r="Q16" s="77">
        <v>3</v>
      </c>
      <c r="R16" s="77" t="s">
        <v>27</v>
      </c>
      <c r="S16" s="77">
        <v>0</v>
      </c>
      <c r="T16" s="77">
        <v>119</v>
      </c>
      <c r="U16" s="77">
        <v>4</v>
      </c>
      <c r="V16" s="77" t="s">
        <v>50</v>
      </c>
      <c r="W16" s="77">
        <v>10</v>
      </c>
      <c r="X16" s="77">
        <v>3.5</v>
      </c>
      <c r="Y16" s="77">
        <v>3</v>
      </c>
      <c r="Z16" s="77">
        <v>20.5</v>
      </c>
      <c r="AA16" s="77">
        <v>1</v>
      </c>
      <c r="AB16" s="77" t="s">
        <v>54</v>
      </c>
      <c r="AC16" s="77">
        <v>0</v>
      </c>
      <c r="AD16" s="77">
        <v>101</v>
      </c>
      <c r="AE16" s="77">
        <v>3</v>
      </c>
      <c r="AF16" s="80" t="s">
        <v>51</v>
      </c>
      <c r="AG16" s="78">
        <v>10</v>
      </c>
      <c r="AH16" s="80" t="s">
        <v>47</v>
      </c>
      <c r="AI16" s="77">
        <v>10</v>
      </c>
      <c r="AJ16" s="178">
        <f>G16+I16+K16+M16+O16+Q16+S16+U16+W16+Y16+AA16+AC16+AE16+AG16+AI16</f>
        <v>73</v>
      </c>
      <c r="AK16" s="91">
        <f t="shared" si="0"/>
        <v>5109761.72</v>
      </c>
      <c r="AL16" s="90">
        <v>4930920.0599999996</v>
      </c>
      <c r="AM16" s="90">
        <v>178841.66</v>
      </c>
      <c r="AN16" s="91">
        <f t="shared" si="1"/>
        <v>4171221.8</v>
      </c>
      <c r="AO16" s="90">
        <v>3316121.33</v>
      </c>
      <c r="AP16" s="179">
        <v>855100.47</v>
      </c>
      <c r="AQ16" s="91">
        <f t="shared" si="2"/>
        <v>9280983.5199999996</v>
      </c>
      <c r="AR16" s="91">
        <f t="shared" si="3"/>
        <v>8247041.3899999997</v>
      </c>
      <c r="AS16" s="90">
        <f t="shared" si="4"/>
        <v>1033942.13</v>
      </c>
      <c r="AT16" s="180">
        <v>45107.416666666664</v>
      </c>
      <c r="AU16" s="181">
        <f t="shared" si="5"/>
        <v>3.4999999960859238</v>
      </c>
      <c r="AV16" s="181">
        <f t="shared" si="6"/>
        <v>20.50000002397379</v>
      </c>
      <c r="AW16" s="173">
        <v>5.7</v>
      </c>
      <c r="AX16" s="173" t="s">
        <v>437</v>
      </c>
      <c r="AY16" s="78" t="s">
        <v>438</v>
      </c>
      <c r="AZ16" s="173" t="s">
        <v>25</v>
      </c>
      <c r="BA16" s="78" t="s">
        <v>439</v>
      </c>
      <c r="BB16" s="173">
        <v>5734.2</v>
      </c>
      <c r="BC16" s="173">
        <v>223</v>
      </c>
      <c r="BD16" s="173">
        <v>193</v>
      </c>
    </row>
    <row r="17" spans="1:56" s="11" customFormat="1" ht="67.5" customHeight="1" x14ac:dyDescent="0.25">
      <c r="A17" s="173">
        <f t="shared" si="7"/>
        <v>12</v>
      </c>
      <c r="B17" s="174" t="s">
        <v>285</v>
      </c>
      <c r="C17" s="77" t="s">
        <v>98</v>
      </c>
      <c r="D17" s="77" t="s">
        <v>286</v>
      </c>
      <c r="E17" s="175" t="s">
        <v>287</v>
      </c>
      <c r="F17" s="78">
        <v>2008</v>
      </c>
      <c r="G17" s="78">
        <v>1</v>
      </c>
      <c r="H17" s="77" t="s">
        <v>54</v>
      </c>
      <c r="I17" s="77">
        <v>0</v>
      </c>
      <c r="J17" s="77" t="s">
        <v>55</v>
      </c>
      <c r="K17" s="77">
        <v>5</v>
      </c>
      <c r="L17" s="186">
        <v>92.1</v>
      </c>
      <c r="M17" s="78">
        <v>8</v>
      </c>
      <c r="N17" s="77" t="s">
        <v>34</v>
      </c>
      <c r="O17" s="77">
        <v>10</v>
      </c>
      <c r="P17" s="78" t="s">
        <v>52</v>
      </c>
      <c r="Q17" s="78">
        <v>3</v>
      </c>
      <c r="R17" s="77" t="s">
        <v>27</v>
      </c>
      <c r="S17" s="77">
        <v>0</v>
      </c>
      <c r="T17" s="78">
        <v>195</v>
      </c>
      <c r="U17" s="78">
        <v>5</v>
      </c>
      <c r="V17" s="77" t="s">
        <v>50</v>
      </c>
      <c r="W17" s="77">
        <v>10</v>
      </c>
      <c r="X17" s="186">
        <v>6</v>
      </c>
      <c r="Y17" s="78">
        <v>5</v>
      </c>
      <c r="Z17" s="186">
        <v>31</v>
      </c>
      <c r="AA17" s="78">
        <v>3</v>
      </c>
      <c r="AB17" s="80" t="s">
        <v>54</v>
      </c>
      <c r="AC17" s="80">
        <v>0</v>
      </c>
      <c r="AD17" s="187">
        <v>98</v>
      </c>
      <c r="AE17" s="77">
        <v>3</v>
      </c>
      <c r="AF17" s="80" t="s">
        <v>51</v>
      </c>
      <c r="AG17" s="77">
        <v>10</v>
      </c>
      <c r="AH17" s="80" t="s">
        <v>47</v>
      </c>
      <c r="AI17" s="77">
        <v>10</v>
      </c>
      <c r="AJ17" s="178">
        <f>G17+I17+K17+M17+O17+Q17+S17+U17+W17+Y17+AA17+AC17+AE17+AG17+AI17</f>
        <v>73</v>
      </c>
      <c r="AK17" s="91">
        <f t="shared" si="0"/>
        <v>4361609.57</v>
      </c>
      <c r="AL17" s="90">
        <v>4099913</v>
      </c>
      <c r="AM17" s="90">
        <v>261696.57</v>
      </c>
      <c r="AN17" s="91">
        <f t="shared" si="1"/>
        <v>3721973.5599999996</v>
      </c>
      <c r="AO17" s="188">
        <v>2568161.7599999998</v>
      </c>
      <c r="AP17" s="179">
        <v>1153811.8</v>
      </c>
      <c r="AQ17" s="91">
        <f t="shared" si="2"/>
        <v>8083583.1299999999</v>
      </c>
      <c r="AR17" s="91">
        <f t="shared" si="3"/>
        <v>6668074.7599999998</v>
      </c>
      <c r="AS17" s="90">
        <f t="shared" si="4"/>
        <v>1415508.37</v>
      </c>
      <c r="AT17" s="180">
        <v>45107.537499999999</v>
      </c>
      <c r="AU17" s="181">
        <f t="shared" si="5"/>
        <v>5.9999999037052731</v>
      </c>
      <c r="AV17" s="181">
        <f t="shared" si="6"/>
        <v>30.999999903277125</v>
      </c>
      <c r="AW17" s="130">
        <v>9.2799999999999994</v>
      </c>
      <c r="AX17" s="184" t="s">
        <v>288</v>
      </c>
      <c r="AY17" s="78" t="s">
        <v>289</v>
      </c>
      <c r="AZ17" s="173"/>
      <c r="BA17" s="78" t="s">
        <v>290</v>
      </c>
      <c r="BB17" s="130">
        <v>6830</v>
      </c>
      <c r="BC17" s="119">
        <v>313</v>
      </c>
      <c r="BD17" s="119">
        <v>222</v>
      </c>
    </row>
    <row r="18" spans="1:56" s="11" customFormat="1" ht="61.5" customHeight="1" x14ac:dyDescent="0.25">
      <c r="A18" s="173">
        <f t="shared" si="7"/>
        <v>13</v>
      </c>
      <c r="B18" s="189" t="s">
        <v>291</v>
      </c>
      <c r="C18" s="77" t="s">
        <v>98</v>
      </c>
      <c r="D18" s="77" t="s">
        <v>101</v>
      </c>
      <c r="E18" s="80" t="s">
        <v>292</v>
      </c>
      <c r="F18" s="77">
        <v>2004</v>
      </c>
      <c r="G18" s="77">
        <v>3</v>
      </c>
      <c r="H18" s="77" t="s">
        <v>54</v>
      </c>
      <c r="I18" s="77">
        <v>0</v>
      </c>
      <c r="J18" s="77" t="s">
        <v>55</v>
      </c>
      <c r="K18" s="77">
        <v>5</v>
      </c>
      <c r="L18" s="187">
        <v>70.599999999999994</v>
      </c>
      <c r="M18" s="77">
        <v>6</v>
      </c>
      <c r="N18" s="77" t="s">
        <v>33</v>
      </c>
      <c r="O18" s="77">
        <v>10</v>
      </c>
      <c r="P18" s="77" t="s">
        <v>52</v>
      </c>
      <c r="Q18" s="77">
        <v>3</v>
      </c>
      <c r="R18" s="77">
        <v>0</v>
      </c>
      <c r="S18" s="77">
        <v>0</v>
      </c>
      <c r="T18" s="77">
        <v>171</v>
      </c>
      <c r="U18" s="77">
        <v>5</v>
      </c>
      <c r="V18" s="77" t="s">
        <v>50</v>
      </c>
      <c r="W18" s="77">
        <v>10</v>
      </c>
      <c r="X18" s="187">
        <v>5.0999999999999996</v>
      </c>
      <c r="Y18" s="80">
        <v>5</v>
      </c>
      <c r="Z18" s="187">
        <v>30.1</v>
      </c>
      <c r="AA18" s="80">
        <v>3</v>
      </c>
      <c r="AB18" s="80" t="s">
        <v>54</v>
      </c>
      <c r="AC18" s="80">
        <v>0</v>
      </c>
      <c r="AD18" s="187">
        <v>100</v>
      </c>
      <c r="AE18" s="77">
        <v>3</v>
      </c>
      <c r="AF18" s="80" t="s">
        <v>51</v>
      </c>
      <c r="AG18" s="80">
        <v>10</v>
      </c>
      <c r="AH18" s="80" t="s">
        <v>47</v>
      </c>
      <c r="AI18" s="77">
        <v>10</v>
      </c>
      <c r="AJ18" s="178">
        <f>G18+I18+K18+M18+O18+Q18+S18+U18+W18+Y18+AA18+AC18+AE18+AG18+AI18</f>
        <v>73</v>
      </c>
      <c r="AK18" s="91">
        <f t="shared" si="0"/>
        <v>1611074.62</v>
      </c>
      <c r="AL18" s="90">
        <v>1528909.81</v>
      </c>
      <c r="AM18" s="90">
        <v>82164.81</v>
      </c>
      <c r="AN18" s="91">
        <f t="shared" si="1"/>
        <v>4141342.87</v>
      </c>
      <c r="AO18" s="90">
        <v>2894798.67</v>
      </c>
      <c r="AP18" s="90">
        <v>1246544.2</v>
      </c>
      <c r="AQ18" s="91">
        <f t="shared" si="2"/>
        <v>5752417.4900000002</v>
      </c>
      <c r="AR18" s="91">
        <f t="shared" si="3"/>
        <v>4423708.4800000004</v>
      </c>
      <c r="AS18" s="90">
        <f t="shared" si="4"/>
        <v>1328709.01</v>
      </c>
      <c r="AT18" s="180">
        <v>45107.590277777781</v>
      </c>
      <c r="AU18" s="181">
        <f t="shared" si="5"/>
        <v>5.1000002718682262</v>
      </c>
      <c r="AV18" s="181">
        <f t="shared" si="6"/>
        <v>30.09999990655205</v>
      </c>
      <c r="AW18" s="190">
        <v>9.6</v>
      </c>
      <c r="AX18" s="191" t="s">
        <v>293</v>
      </c>
      <c r="AY18" s="192" t="s">
        <v>294</v>
      </c>
      <c r="AZ18" s="192"/>
      <c r="BA18" s="192" t="s">
        <v>295</v>
      </c>
      <c r="BB18" s="190">
        <v>4954</v>
      </c>
      <c r="BC18" s="193">
        <v>745</v>
      </c>
      <c r="BD18" s="193">
        <v>596</v>
      </c>
    </row>
    <row r="19" spans="1:56" s="11" customFormat="1" ht="69" customHeight="1" x14ac:dyDescent="0.25">
      <c r="A19" s="173">
        <f t="shared" si="7"/>
        <v>14</v>
      </c>
      <c r="B19" s="94" t="s">
        <v>478</v>
      </c>
      <c r="C19" s="77" t="s">
        <v>80</v>
      </c>
      <c r="D19" s="78" t="s">
        <v>24</v>
      </c>
      <c r="E19" s="77" t="s">
        <v>407</v>
      </c>
      <c r="F19" s="77">
        <v>1960</v>
      </c>
      <c r="G19" s="95">
        <v>6</v>
      </c>
      <c r="H19" s="77" t="s">
        <v>54</v>
      </c>
      <c r="I19" s="95">
        <v>0</v>
      </c>
      <c r="J19" s="77" t="s">
        <v>55</v>
      </c>
      <c r="K19" s="95">
        <v>5</v>
      </c>
      <c r="L19" s="95">
        <v>68.849999999999994</v>
      </c>
      <c r="M19" s="95">
        <v>6</v>
      </c>
      <c r="N19" s="77" t="s">
        <v>211</v>
      </c>
      <c r="O19" s="77">
        <v>10</v>
      </c>
      <c r="P19" s="77" t="s">
        <v>52</v>
      </c>
      <c r="Q19" s="77">
        <v>3</v>
      </c>
      <c r="R19" s="77" t="s">
        <v>27</v>
      </c>
      <c r="S19" s="77">
        <v>3</v>
      </c>
      <c r="T19" s="77">
        <v>82</v>
      </c>
      <c r="U19" s="77">
        <v>3</v>
      </c>
      <c r="V19" s="77" t="s">
        <v>212</v>
      </c>
      <c r="W19" s="77">
        <v>10</v>
      </c>
      <c r="X19" s="77">
        <v>3.5</v>
      </c>
      <c r="Y19" s="77">
        <v>3</v>
      </c>
      <c r="Z19" s="77">
        <v>0</v>
      </c>
      <c r="AA19" s="77">
        <v>0</v>
      </c>
      <c r="AB19" s="80" t="s">
        <v>54</v>
      </c>
      <c r="AC19" s="77">
        <v>0</v>
      </c>
      <c r="AD19" s="77">
        <v>98.4</v>
      </c>
      <c r="AE19" s="77">
        <v>3</v>
      </c>
      <c r="AF19" s="80" t="s">
        <v>51</v>
      </c>
      <c r="AG19" s="77">
        <v>10</v>
      </c>
      <c r="AH19" s="80" t="s">
        <v>47</v>
      </c>
      <c r="AI19" s="77">
        <v>10</v>
      </c>
      <c r="AJ19" s="34">
        <f>SUM(G19+I19+K19+M19+O19+Q19+S19+U19+W19+Y19+AA19+AC19+AE19+AG19+AI19)</f>
        <v>72</v>
      </c>
      <c r="AK19" s="91">
        <f t="shared" si="0"/>
        <v>1203585.3500000001</v>
      </c>
      <c r="AL19" s="90">
        <v>1161459.8600000001</v>
      </c>
      <c r="AM19" s="90">
        <v>42125.49</v>
      </c>
      <c r="AN19" s="91">
        <f t="shared" si="1"/>
        <v>0</v>
      </c>
      <c r="AO19" s="90">
        <v>0</v>
      </c>
      <c r="AP19" s="90">
        <v>0</v>
      </c>
      <c r="AQ19" s="91">
        <f t="shared" si="2"/>
        <v>1203585.3500000001</v>
      </c>
      <c r="AR19" s="91">
        <f t="shared" si="3"/>
        <v>1161459.8600000001</v>
      </c>
      <c r="AS19" s="90">
        <f t="shared" si="4"/>
        <v>42125.49</v>
      </c>
      <c r="AT19" s="139">
        <v>45106.701388888891</v>
      </c>
      <c r="AU19" s="109">
        <f t="shared" si="5"/>
        <v>3.5000002284840037</v>
      </c>
      <c r="AV19" s="109" t="e">
        <f t="shared" si="6"/>
        <v>#DIV/0!</v>
      </c>
      <c r="AW19" s="142">
        <v>3.58</v>
      </c>
      <c r="AX19" s="82" t="s">
        <v>159</v>
      </c>
      <c r="AY19" s="285" t="s">
        <v>225</v>
      </c>
      <c r="AZ19" s="114"/>
      <c r="BA19" s="285" t="s">
        <v>226</v>
      </c>
      <c r="BB19" s="130">
        <v>2365</v>
      </c>
      <c r="BC19" s="118">
        <v>208</v>
      </c>
      <c r="BD19" s="119">
        <v>174</v>
      </c>
    </row>
    <row r="20" spans="1:56" s="11" customFormat="1" ht="70.5" customHeight="1" x14ac:dyDescent="0.25">
      <c r="A20" s="173">
        <f t="shared" si="7"/>
        <v>15</v>
      </c>
      <c r="B20" s="174" t="s">
        <v>65</v>
      </c>
      <c r="C20" s="77" t="s">
        <v>98</v>
      </c>
      <c r="D20" s="194" t="s">
        <v>24</v>
      </c>
      <c r="E20" s="80" t="s">
        <v>296</v>
      </c>
      <c r="F20" s="77">
        <v>1989</v>
      </c>
      <c r="G20" s="77">
        <v>5</v>
      </c>
      <c r="H20" s="77" t="s">
        <v>54</v>
      </c>
      <c r="I20" s="77">
        <v>0</v>
      </c>
      <c r="J20" s="78" t="s">
        <v>53</v>
      </c>
      <c r="K20" s="77">
        <v>5</v>
      </c>
      <c r="L20" s="187">
        <v>68.7</v>
      </c>
      <c r="M20" s="77">
        <v>5</v>
      </c>
      <c r="N20" s="77" t="s">
        <v>33</v>
      </c>
      <c r="O20" s="77">
        <v>10</v>
      </c>
      <c r="P20" s="77" t="s">
        <v>52</v>
      </c>
      <c r="Q20" s="77">
        <v>3</v>
      </c>
      <c r="R20" s="77" t="s">
        <v>27</v>
      </c>
      <c r="S20" s="77">
        <v>0</v>
      </c>
      <c r="T20" s="77">
        <v>459</v>
      </c>
      <c r="U20" s="77">
        <v>7</v>
      </c>
      <c r="V20" s="77" t="s">
        <v>297</v>
      </c>
      <c r="W20" s="77">
        <v>10</v>
      </c>
      <c r="X20" s="187">
        <v>3.5</v>
      </c>
      <c r="Y20" s="80">
        <v>3</v>
      </c>
      <c r="Z20" s="187">
        <v>20.5</v>
      </c>
      <c r="AA20" s="80">
        <v>1</v>
      </c>
      <c r="AB20" s="80" t="s">
        <v>54</v>
      </c>
      <c r="AC20" s="80">
        <v>0</v>
      </c>
      <c r="AD20" s="187">
        <v>101</v>
      </c>
      <c r="AE20" s="77">
        <v>3</v>
      </c>
      <c r="AF20" s="80" t="s">
        <v>51</v>
      </c>
      <c r="AG20" s="80">
        <v>10</v>
      </c>
      <c r="AH20" s="80" t="s">
        <v>47</v>
      </c>
      <c r="AI20" s="77">
        <v>10</v>
      </c>
      <c r="AJ20" s="178">
        <f>G20+I20+K20+M20+O20+Q20+S20+U20+W20+Y20+AA20+AC20+AE20+AG20+AI20</f>
        <v>72</v>
      </c>
      <c r="AK20" s="91">
        <f t="shared" si="0"/>
        <v>2599981.63</v>
      </c>
      <c r="AL20" s="90">
        <v>2508982.25</v>
      </c>
      <c r="AM20" s="195">
        <v>90999.38</v>
      </c>
      <c r="AN20" s="91">
        <f t="shared" si="1"/>
        <v>11404416.48</v>
      </c>
      <c r="AO20" s="196">
        <v>9066511.0999999996</v>
      </c>
      <c r="AP20" s="90">
        <v>2337905.38</v>
      </c>
      <c r="AQ20" s="91">
        <f t="shared" si="2"/>
        <v>14004398.109999999</v>
      </c>
      <c r="AR20" s="91">
        <f t="shared" si="3"/>
        <v>11575493.35</v>
      </c>
      <c r="AS20" s="90">
        <f t="shared" si="4"/>
        <v>2428904.7599999998</v>
      </c>
      <c r="AT20" s="180">
        <v>45107.476388888892</v>
      </c>
      <c r="AU20" s="181">
        <f t="shared" si="5"/>
        <v>3.5000008826985445</v>
      </c>
      <c r="AV20" s="181">
        <f t="shared" si="6"/>
        <v>20.500000014029652</v>
      </c>
      <c r="AW20" s="197">
        <v>25.66</v>
      </c>
      <c r="AX20" s="191" t="s">
        <v>298</v>
      </c>
      <c r="AY20" s="192" t="s">
        <v>299</v>
      </c>
      <c r="AZ20" s="198"/>
      <c r="BA20" s="199" t="s">
        <v>300</v>
      </c>
      <c r="BB20" s="197">
        <v>20353</v>
      </c>
      <c r="BC20" s="200">
        <v>994</v>
      </c>
      <c r="BD20" s="200">
        <v>852</v>
      </c>
    </row>
    <row r="21" spans="1:56" s="11" customFormat="1" ht="66" customHeight="1" x14ac:dyDescent="0.25">
      <c r="A21" s="173">
        <f t="shared" si="7"/>
        <v>16</v>
      </c>
      <c r="B21" s="94" t="s">
        <v>227</v>
      </c>
      <c r="C21" s="77" t="s">
        <v>80</v>
      </c>
      <c r="D21" s="78" t="s">
        <v>59</v>
      </c>
      <c r="E21" s="77" t="s">
        <v>228</v>
      </c>
      <c r="F21" s="77">
        <v>1939</v>
      </c>
      <c r="G21" s="95">
        <v>6</v>
      </c>
      <c r="H21" s="77" t="s">
        <v>54</v>
      </c>
      <c r="I21" s="95">
        <v>0</v>
      </c>
      <c r="J21" s="77" t="s">
        <v>55</v>
      </c>
      <c r="K21" s="95">
        <v>5</v>
      </c>
      <c r="L21" s="95">
        <v>98.23</v>
      </c>
      <c r="M21" s="95">
        <v>9</v>
      </c>
      <c r="N21" s="77" t="s">
        <v>211</v>
      </c>
      <c r="O21" s="77">
        <v>9</v>
      </c>
      <c r="P21" s="77" t="s">
        <v>52</v>
      </c>
      <c r="Q21" s="77">
        <v>3</v>
      </c>
      <c r="R21" s="77" t="s">
        <v>27</v>
      </c>
      <c r="S21" s="77">
        <v>3</v>
      </c>
      <c r="T21" s="77">
        <v>59</v>
      </c>
      <c r="U21" s="77">
        <v>3</v>
      </c>
      <c r="V21" s="77" t="s">
        <v>212</v>
      </c>
      <c r="W21" s="77">
        <v>10</v>
      </c>
      <c r="X21" s="77">
        <v>2.5</v>
      </c>
      <c r="Y21" s="77">
        <v>0</v>
      </c>
      <c r="Z21" s="77">
        <v>21</v>
      </c>
      <c r="AA21" s="77">
        <v>1</v>
      </c>
      <c r="AB21" s="80" t="s">
        <v>54</v>
      </c>
      <c r="AC21" s="77">
        <v>0</v>
      </c>
      <c r="AD21" s="77">
        <v>98</v>
      </c>
      <c r="AE21" s="77">
        <v>3</v>
      </c>
      <c r="AF21" s="80" t="s">
        <v>51</v>
      </c>
      <c r="AG21" s="77">
        <v>10</v>
      </c>
      <c r="AH21" s="80" t="s">
        <v>47</v>
      </c>
      <c r="AI21" s="77">
        <v>10</v>
      </c>
      <c r="AJ21" s="34">
        <f>SUM(G21+I21+K21+M21+O21+Q21+S21+U21+W21+Y21+AA21+AC21+AE21+AG21+AI21)</f>
        <v>72</v>
      </c>
      <c r="AK21" s="91">
        <f t="shared" si="0"/>
        <v>514349.14999999997</v>
      </c>
      <c r="AL21" s="90">
        <v>501490.42</v>
      </c>
      <c r="AM21" s="90">
        <v>12858.73</v>
      </c>
      <c r="AN21" s="91">
        <f t="shared" si="1"/>
        <v>1865588.3900000001</v>
      </c>
      <c r="AO21" s="90">
        <v>1473814.83</v>
      </c>
      <c r="AP21" s="90">
        <v>391773.56</v>
      </c>
      <c r="AQ21" s="91">
        <f t="shared" si="2"/>
        <v>2379937.54</v>
      </c>
      <c r="AR21" s="91">
        <f t="shared" si="3"/>
        <v>1975305.25</v>
      </c>
      <c r="AS21" s="90">
        <f t="shared" si="4"/>
        <v>404632.29</v>
      </c>
      <c r="AT21" s="139">
        <v>45107.670138888891</v>
      </c>
      <c r="AU21" s="109">
        <f t="shared" si="5"/>
        <v>2.5000002430255788</v>
      </c>
      <c r="AV21" s="109">
        <f t="shared" si="6"/>
        <v>20.999999898155451</v>
      </c>
      <c r="AW21" s="141">
        <v>5.41</v>
      </c>
      <c r="AX21" s="82" t="s">
        <v>159</v>
      </c>
      <c r="AY21" s="285" t="s">
        <v>229</v>
      </c>
      <c r="AZ21" s="114"/>
      <c r="BA21" s="285" t="s">
        <v>230</v>
      </c>
      <c r="BB21" s="130">
        <v>5490</v>
      </c>
      <c r="BC21" s="118">
        <v>156</v>
      </c>
      <c r="BD21" s="119">
        <v>131</v>
      </c>
    </row>
    <row r="22" spans="1:56" s="11" customFormat="1" ht="79.5" customHeight="1" x14ac:dyDescent="0.25">
      <c r="A22" s="173">
        <f t="shared" si="7"/>
        <v>17</v>
      </c>
      <c r="B22" s="94" t="s">
        <v>231</v>
      </c>
      <c r="C22" s="77" t="s">
        <v>80</v>
      </c>
      <c r="D22" s="78" t="s">
        <v>59</v>
      </c>
      <c r="E22" s="77" t="s">
        <v>232</v>
      </c>
      <c r="F22" s="77">
        <v>1961</v>
      </c>
      <c r="G22" s="95">
        <v>6</v>
      </c>
      <c r="H22" s="77" t="s">
        <v>54</v>
      </c>
      <c r="I22" s="95">
        <v>0</v>
      </c>
      <c r="J22" s="77" t="s">
        <v>55</v>
      </c>
      <c r="K22" s="95">
        <v>5</v>
      </c>
      <c r="L22" s="95">
        <v>97.7</v>
      </c>
      <c r="M22" s="95">
        <v>9</v>
      </c>
      <c r="N22" s="77" t="s">
        <v>211</v>
      </c>
      <c r="O22" s="77">
        <v>9</v>
      </c>
      <c r="P22" s="77" t="s">
        <v>52</v>
      </c>
      <c r="Q22" s="77">
        <v>3</v>
      </c>
      <c r="R22" s="77" t="s">
        <v>27</v>
      </c>
      <c r="S22" s="77">
        <v>3</v>
      </c>
      <c r="T22" s="77">
        <v>60</v>
      </c>
      <c r="U22" s="77">
        <v>3</v>
      </c>
      <c r="V22" s="77" t="s">
        <v>212</v>
      </c>
      <c r="W22" s="77">
        <v>10</v>
      </c>
      <c r="X22" s="77">
        <v>2.5</v>
      </c>
      <c r="Y22" s="77">
        <v>0</v>
      </c>
      <c r="Z22" s="77">
        <v>0</v>
      </c>
      <c r="AA22" s="77">
        <v>0</v>
      </c>
      <c r="AB22" s="80" t="s">
        <v>54</v>
      </c>
      <c r="AC22" s="77">
        <v>0</v>
      </c>
      <c r="AD22" s="77">
        <v>98</v>
      </c>
      <c r="AE22" s="77">
        <v>3</v>
      </c>
      <c r="AF22" s="80" t="s">
        <v>51</v>
      </c>
      <c r="AG22" s="77">
        <v>10</v>
      </c>
      <c r="AH22" s="80" t="s">
        <v>47</v>
      </c>
      <c r="AI22" s="77">
        <v>10</v>
      </c>
      <c r="AJ22" s="34">
        <f>SUM(G22+I22+K22+M22+O22+Q22+S22+U22+W22+Y22+AA22+AC22+AE22+AG22+AI22)</f>
        <v>71</v>
      </c>
      <c r="AK22" s="91">
        <f t="shared" si="0"/>
        <v>1807665.4</v>
      </c>
      <c r="AL22" s="90">
        <v>1762473.77</v>
      </c>
      <c r="AM22" s="90">
        <v>45191.63</v>
      </c>
      <c r="AN22" s="91">
        <f t="shared" si="1"/>
        <v>0</v>
      </c>
      <c r="AO22" s="90">
        <v>0</v>
      </c>
      <c r="AP22" s="90">
        <v>0</v>
      </c>
      <c r="AQ22" s="91">
        <f t="shared" si="2"/>
        <v>1807665.4</v>
      </c>
      <c r="AR22" s="91">
        <f t="shared" si="3"/>
        <v>1762473.77</v>
      </c>
      <c r="AS22" s="90">
        <f t="shared" si="4"/>
        <v>45191.63</v>
      </c>
      <c r="AT22" s="139">
        <v>45107.670138888891</v>
      </c>
      <c r="AU22" s="109">
        <f t="shared" si="5"/>
        <v>2.4999997234001379</v>
      </c>
      <c r="AV22" s="109" t="e">
        <f t="shared" si="6"/>
        <v>#DIV/0!</v>
      </c>
      <c r="AW22" s="142">
        <v>4.84</v>
      </c>
      <c r="AX22" s="82" t="s">
        <v>159</v>
      </c>
      <c r="AY22" s="285" t="s">
        <v>233</v>
      </c>
      <c r="AZ22" s="114"/>
      <c r="BA22" s="285" t="s">
        <v>230</v>
      </c>
      <c r="BB22" s="130">
        <v>3077</v>
      </c>
      <c r="BC22" s="118">
        <v>151</v>
      </c>
      <c r="BD22" s="119">
        <v>125</v>
      </c>
    </row>
    <row r="23" spans="1:56" s="11" customFormat="1" ht="46.5" customHeight="1" x14ac:dyDescent="0.25">
      <c r="A23" s="173">
        <f t="shared" si="7"/>
        <v>18</v>
      </c>
      <c r="B23" s="189" t="s">
        <v>398</v>
      </c>
      <c r="C23" s="78" t="s">
        <v>116</v>
      </c>
      <c r="D23" s="78" t="s">
        <v>362</v>
      </c>
      <c r="E23" s="175" t="s">
        <v>363</v>
      </c>
      <c r="F23" s="78">
        <v>1968</v>
      </c>
      <c r="G23" s="78">
        <v>6</v>
      </c>
      <c r="H23" s="78" t="s">
        <v>54</v>
      </c>
      <c r="I23" s="78">
        <v>0</v>
      </c>
      <c r="J23" s="78" t="s">
        <v>55</v>
      </c>
      <c r="K23" s="78">
        <v>5</v>
      </c>
      <c r="L23" s="186">
        <v>85.6</v>
      </c>
      <c r="M23" s="78">
        <v>7</v>
      </c>
      <c r="N23" s="78" t="s">
        <v>71</v>
      </c>
      <c r="O23" s="78">
        <v>10</v>
      </c>
      <c r="P23" s="78"/>
      <c r="Q23" s="78">
        <v>0</v>
      </c>
      <c r="R23" s="78" t="s">
        <v>26</v>
      </c>
      <c r="S23" s="78">
        <v>3</v>
      </c>
      <c r="T23" s="78">
        <v>58</v>
      </c>
      <c r="U23" s="78">
        <v>3</v>
      </c>
      <c r="V23" s="78" t="s">
        <v>70</v>
      </c>
      <c r="W23" s="78">
        <v>10</v>
      </c>
      <c r="X23" s="78">
        <v>3.5</v>
      </c>
      <c r="Y23" s="78">
        <v>3</v>
      </c>
      <c r="Z23" s="186"/>
      <c r="AA23" s="78"/>
      <c r="AB23" s="78" t="s">
        <v>54</v>
      </c>
      <c r="AC23" s="78">
        <v>0</v>
      </c>
      <c r="AD23" s="78">
        <v>98</v>
      </c>
      <c r="AE23" s="78">
        <v>3</v>
      </c>
      <c r="AF23" s="78" t="s">
        <v>51</v>
      </c>
      <c r="AG23" s="78">
        <v>10</v>
      </c>
      <c r="AH23" s="78" t="s">
        <v>62</v>
      </c>
      <c r="AI23" s="78">
        <v>10</v>
      </c>
      <c r="AJ23" s="178">
        <f t="shared" ref="AJ23:AJ29" si="8">G23+I23+K23+M23+O23+Q23+S23+U23+W23+Y23+AA23+AC23+AE23+AG23+AI23</f>
        <v>70</v>
      </c>
      <c r="AK23" s="91">
        <f t="shared" si="0"/>
        <v>2869606.97</v>
      </c>
      <c r="AL23" s="90">
        <v>2769170.73</v>
      </c>
      <c r="AM23" s="90">
        <v>100436.24</v>
      </c>
      <c r="AN23" s="91">
        <f t="shared" si="1"/>
        <v>0</v>
      </c>
      <c r="AO23" s="90">
        <v>0</v>
      </c>
      <c r="AP23" s="90">
        <v>0</v>
      </c>
      <c r="AQ23" s="91">
        <f t="shared" si="2"/>
        <v>2869606.97</v>
      </c>
      <c r="AR23" s="91">
        <f t="shared" si="3"/>
        <v>2769170.73</v>
      </c>
      <c r="AS23" s="90">
        <f t="shared" si="4"/>
        <v>100436.24</v>
      </c>
      <c r="AT23" s="180">
        <v>45103.458333333336</v>
      </c>
      <c r="AU23" s="181">
        <f t="shared" si="5"/>
        <v>3.4999998623504878</v>
      </c>
      <c r="AV23" s="181" t="e">
        <f t="shared" si="6"/>
        <v>#DIV/0!</v>
      </c>
      <c r="AW23" s="201" t="s">
        <v>364</v>
      </c>
      <c r="AX23" s="184" t="s">
        <v>365</v>
      </c>
      <c r="AY23" s="173"/>
      <c r="AZ23" s="78" t="s">
        <v>366</v>
      </c>
      <c r="BA23" s="202" t="s">
        <v>367</v>
      </c>
      <c r="BB23" s="130">
        <v>2136</v>
      </c>
      <c r="BC23" s="119">
        <v>146</v>
      </c>
      <c r="BD23" s="119">
        <v>112</v>
      </c>
    </row>
    <row r="24" spans="1:56" s="11" customFormat="1" ht="46.5" customHeight="1" x14ac:dyDescent="0.25">
      <c r="A24" s="173">
        <f t="shared" si="7"/>
        <v>19</v>
      </c>
      <c r="B24" s="189" t="s">
        <v>138</v>
      </c>
      <c r="C24" s="77" t="s">
        <v>78</v>
      </c>
      <c r="D24" s="194" t="s">
        <v>24</v>
      </c>
      <c r="E24" s="80" t="s">
        <v>139</v>
      </c>
      <c r="F24" s="77">
        <v>1964</v>
      </c>
      <c r="G24" s="77">
        <v>6</v>
      </c>
      <c r="H24" s="77" t="s">
        <v>54</v>
      </c>
      <c r="I24" s="77">
        <v>0</v>
      </c>
      <c r="J24" s="77" t="s">
        <v>55</v>
      </c>
      <c r="K24" s="77">
        <v>5</v>
      </c>
      <c r="L24" s="80">
        <v>71.44</v>
      </c>
      <c r="M24" s="77">
        <v>6</v>
      </c>
      <c r="N24" s="77" t="s">
        <v>33</v>
      </c>
      <c r="O24" s="77">
        <v>10</v>
      </c>
      <c r="P24" s="77" t="s">
        <v>52</v>
      </c>
      <c r="Q24" s="77">
        <v>3</v>
      </c>
      <c r="R24" s="77" t="s">
        <v>27</v>
      </c>
      <c r="S24" s="77">
        <v>0</v>
      </c>
      <c r="T24" s="77">
        <v>66</v>
      </c>
      <c r="U24" s="77">
        <v>3</v>
      </c>
      <c r="V24" s="77" t="s">
        <v>50</v>
      </c>
      <c r="W24" s="77">
        <v>10</v>
      </c>
      <c r="X24" s="80">
        <v>3.5</v>
      </c>
      <c r="Y24" s="80">
        <v>3</v>
      </c>
      <c r="Z24" s="80">
        <v>20.5</v>
      </c>
      <c r="AA24" s="80">
        <v>1</v>
      </c>
      <c r="AB24" s="80" t="s">
        <v>54</v>
      </c>
      <c r="AC24" s="80">
        <v>0</v>
      </c>
      <c r="AD24" s="80">
        <v>114</v>
      </c>
      <c r="AE24" s="77">
        <v>3</v>
      </c>
      <c r="AF24" s="80" t="s">
        <v>51</v>
      </c>
      <c r="AG24" s="80">
        <v>10</v>
      </c>
      <c r="AH24" s="80" t="s">
        <v>47</v>
      </c>
      <c r="AI24" s="77">
        <v>10</v>
      </c>
      <c r="AJ24" s="178">
        <f t="shared" si="8"/>
        <v>70</v>
      </c>
      <c r="AK24" s="91">
        <f t="shared" si="0"/>
        <v>673442.21</v>
      </c>
      <c r="AL24" s="90">
        <v>649871.73</v>
      </c>
      <c r="AM24" s="195">
        <v>23570.48</v>
      </c>
      <c r="AN24" s="91">
        <f t="shared" si="1"/>
        <v>349276.94</v>
      </c>
      <c r="AO24" s="90">
        <v>277675.17</v>
      </c>
      <c r="AP24" s="90">
        <v>71601.77</v>
      </c>
      <c r="AQ24" s="91">
        <f t="shared" si="2"/>
        <v>1022719.1499999999</v>
      </c>
      <c r="AR24" s="91">
        <f t="shared" si="3"/>
        <v>927546.89999999991</v>
      </c>
      <c r="AS24" s="90">
        <f t="shared" si="4"/>
        <v>95172.25</v>
      </c>
      <c r="AT24" s="180">
        <v>45106.417361111111</v>
      </c>
      <c r="AU24" s="181">
        <f t="shared" si="5"/>
        <v>3.500000393500728</v>
      </c>
      <c r="AV24" s="181">
        <f t="shared" si="6"/>
        <v>20.499999226974445</v>
      </c>
      <c r="AW24" s="130">
        <v>1.58</v>
      </c>
      <c r="AX24" s="184" t="s">
        <v>140</v>
      </c>
      <c r="AY24" s="78" t="s">
        <v>141</v>
      </c>
      <c r="AZ24" s="78"/>
      <c r="BA24" s="78" t="s">
        <v>142</v>
      </c>
      <c r="BB24" s="130">
        <v>1800</v>
      </c>
      <c r="BC24" s="182">
        <v>95</v>
      </c>
      <c r="BD24" s="182">
        <v>85</v>
      </c>
    </row>
    <row r="25" spans="1:56" s="11" customFormat="1" ht="66" customHeight="1" x14ac:dyDescent="0.25">
      <c r="A25" s="173">
        <f t="shared" si="7"/>
        <v>20</v>
      </c>
      <c r="B25" s="94" t="s">
        <v>395</v>
      </c>
      <c r="C25" s="77" t="s">
        <v>116</v>
      </c>
      <c r="D25" s="78" t="s">
        <v>368</v>
      </c>
      <c r="E25" s="203" t="s">
        <v>369</v>
      </c>
      <c r="F25" s="173">
        <v>2013</v>
      </c>
      <c r="G25" s="173">
        <v>1</v>
      </c>
      <c r="H25" s="77" t="s">
        <v>54</v>
      </c>
      <c r="I25" s="77">
        <v>0</v>
      </c>
      <c r="J25" s="78" t="s">
        <v>55</v>
      </c>
      <c r="K25" s="77">
        <v>5</v>
      </c>
      <c r="L25" s="204">
        <v>71.2</v>
      </c>
      <c r="M25" s="173">
        <v>6</v>
      </c>
      <c r="N25" s="77" t="s">
        <v>58</v>
      </c>
      <c r="O25" s="77">
        <v>10</v>
      </c>
      <c r="P25" s="77" t="s">
        <v>52</v>
      </c>
      <c r="Q25" s="77">
        <v>3</v>
      </c>
      <c r="R25" s="77" t="s">
        <v>27</v>
      </c>
      <c r="S25" s="77">
        <v>0</v>
      </c>
      <c r="T25" s="173">
        <v>117</v>
      </c>
      <c r="U25" s="173">
        <v>4</v>
      </c>
      <c r="V25" s="77" t="s">
        <v>50</v>
      </c>
      <c r="W25" s="77">
        <v>10</v>
      </c>
      <c r="X25" s="173">
        <v>5.0999999999999996</v>
      </c>
      <c r="Y25" s="173">
        <v>5</v>
      </c>
      <c r="Z25" s="77">
        <v>30.1</v>
      </c>
      <c r="AA25" s="173">
        <v>3</v>
      </c>
      <c r="AB25" s="80" t="s">
        <v>54</v>
      </c>
      <c r="AC25" s="80">
        <v>0</v>
      </c>
      <c r="AD25" s="173">
        <v>102</v>
      </c>
      <c r="AE25" s="77">
        <v>3</v>
      </c>
      <c r="AF25" s="80" t="s">
        <v>51</v>
      </c>
      <c r="AG25" s="80">
        <v>10</v>
      </c>
      <c r="AH25" s="185" t="s">
        <v>62</v>
      </c>
      <c r="AI25" s="77">
        <v>10</v>
      </c>
      <c r="AJ25" s="178">
        <f t="shared" si="8"/>
        <v>70</v>
      </c>
      <c r="AK25" s="91">
        <f t="shared" si="0"/>
        <v>1187667.26</v>
      </c>
      <c r="AL25" s="205">
        <v>1127096.23</v>
      </c>
      <c r="AM25" s="90">
        <v>60571.03</v>
      </c>
      <c r="AN25" s="91">
        <f t="shared" si="1"/>
        <v>2223009.06</v>
      </c>
      <c r="AO25" s="90">
        <v>1553883.33</v>
      </c>
      <c r="AP25" s="206">
        <v>669125.73</v>
      </c>
      <c r="AQ25" s="91">
        <f>AK25+AN25</f>
        <v>3410676.3200000003</v>
      </c>
      <c r="AR25" s="91">
        <f t="shared" si="3"/>
        <v>2680979.56</v>
      </c>
      <c r="AS25" s="90">
        <f t="shared" si="4"/>
        <v>729696.76</v>
      </c>
      <c r="AT25" s="180">
        <v>45107.583333333336</v>
      </c>
      <c r="AU25" s="181">
        <f t="shared" si="5"/>
        <v>5.0999999781083467</v>
      </c>
      <c r="AV25" s="181">
        <f t="shared" si="6"/>
        <v>30.100000132253168</v>
      </c>
      <c r="AW25" s="130">
        <v>8.2799999999999994</v>
      </c>
      <c r="AX25" s="184" t="s">
        <v>370</v>
      </c>
      <c r="AY25" s="78" t="s">
        <v>371</v>
      </c>
      <c r="AZ25" s="78"/>
      <c r="BA25" s="78" t="s">
        <v>372</v>
      </c>
      <c r="BB25" s="130">
        <v>3533</v>
      </c>
      <c r="BC25" s="119">
        <v>361</v>
      </c>
      <c r="BD25" s="119">
        <v>307</v>
      </c>
    </row>
    <row r="26" spans="1:56" s="11" customFormat="1" ht="45" customHeight="1" x14ac:dyDescent="0.25">
      <c r="A26" s="173">
        <f t="shared" si="7"/>
        <v>21</v>
      </c>
      <c r="B26" s="174" t="s">
        <v>396</v>
      </c>
      <c r="C26" s="77" t="s">
        <v>98</v>
      </c>
      <c r="D26" s="77" t="s">
        <v>63</v>
      </c>
      <c r="E26" s="175" t="s">
        <v>301</v>
      </c>
      <c r="F26" s="77" t="s">
        <v>302</v>
      </c>
      <c r="G26" s="173">
        <v>5</v>
      </c>
      <c r="H26" s="77" t="s">
        <v>54</v>
      </c>
      <c r="I26" s="77">
        <v>0</v>
      </c>
      <c r="J26" s="78" t="s">
        <v>53</v>
      </c>
      <c r="K26" s="77">
        <v>5</v>
      </c>
      <c r="L26" s="187" t="s">
        <v>303</v>
      </c>
      <c r="M26" s="77">
        <v>7</v>
      </c>
      <c r="N26" s="95" t="s">
        <v>88</v>
      </c>
      <c r="O26" s="77">
        <v>10</v>
      </c>
      <c r="P26" s="77" t="s">
        <v>52</v>
      </c>
      <c r="Q26" s="77">
        <v>3</v>
      </c>
      <c r="R26" s="77" t="s">
        <v>27</v>
      </c>
      <c r="S26" s="77">
        <v>0</v>
      </c>
      <c r="T26" s="77">
        <v>314</v>
      </c>
      <c r="U26" s="77">
        <v>7</v>
      </c>
      <c r="V26" s="77" t="s">
        <v>304</v>
      </c>
      <c r="W26" s="77">
        <v>10</v>
      </c>
      <c r="X26" s="187">
        <v>2</v>
      </c>
      <c r="Y26" s="80">
        <v>0</v>
      </c>
      <c r="Z26" s="187"/>
      <c r="AA26" s="80">
        <v>0</v>
      </c>
      <c r="AB26" s="80" t="s">
        <v>54</v>
      </c>
      <c r="AC26" s="80">
        <v>0</v>
      </c>
      <c r="AD26" s="187" t="s">
        <v>305</v>
      </c>
      <c r="AE26" s="77">
        <v>3</v>
      </c>
      <c r="AF26" s="80" t="s">
        <v>306</v>
      </c>
      <c r="AG26" s="78">
        <v>10</v>
      </c>
      <c r="AH26" s="80" t="s">
        <v>62</v>
      </c>
      <c r="AI26" s="77">
        <v>10</v>
      </c>
      <c r="AJ26" s="178">
        <f t="shared" si="8"/>
        <v>70</v>
      </c>
      <c r="AK26" s="91">
        <f t="shared" ref="AK26:AK57" si="9">AL26+AM26</f>
        <v>4526455.08</v>
      </c>
      <c r="AL26" s="179">
        <v>4435925.9800000004</v>
      </c>
      <c r="AM26" s="179">
        <v>90529.1</v>
      </c>
      <c r="AN26" s="91">
        <f t="shared" ref="AN26:AN57" si="10">AO26+AP26</f>
        <v>0</v>
      </c>
      <c r="AO26" s="188">
        <v>0</v>
      </c>
      <c r="AP26" s="179">
        <v>0</v>
      </c>
      <c r="AQ26" s="91">
        <f t="shared" ref="AQ26:AQ57" si="11">AR26+AS26</f>
        <v>4526455.08</v>
      </c>
      <c r="AR26" s="91">
        <f t="shared" si="3"/>
        <v>4435925.9800000004</v>
      </c>
      <c r="AS26" s="90">
        <f t="shared" si="4"/>
        <v>90529.1</v>
      </c>
      <c r="AT26" s="180">
        <v>45107.607638888891</v>
      </c>
      <c r="AU26" s="181">
        <f t="shared" si="5"/>
        <v>1.9999999646522506</v>
      </c>
      <c r="AV26" s="181" t="e">
        <f t="shared" si="6"/>
        <v>#DIV/0!</v>
      </c>
      <c r="AW26" s="197">
        <v>19.309999999999999</v>
      </c>
      <c r="AX26" s="191" t="s">
        <v>307</v>
      </c>
      <c r="AY26" s="192" t="s">
        <v>308</v>
      </c>
      <c r="AZ26" s="198"/>
      <c r="BA26" s="192" t="s">
        <v>309</v>
      </c>
      <c r="BB26" s="197">
        <v>9596</v>
      </c>
      <c r="BC26" s="200">
        <v>819</v>
      </c>
      <c r="BD26" s="200">
        <v>651</v>
      </c>
    </row>
    <row r="27" spans="1:56" s="11" customFormat="1" ht="69" customHeight="1" x14ac:dyDescent="0.25">
      <c r="A27" s="173">
        <f t="shared" si="7"/>
        <v>22</v>
      </c>
      <c r="B27" s="207" t="s">
        <v>74</v>
      </c>
      <c r="C27" s="78" t="s">
        <v>73</v>
      </c>
      <c r="D27" s="78" t="s">
        <v>76</v>
      </c>
      <c r="E27" s="175" t="s">
        <v>408</v>
      </c>
      <c r="F27" s="78">
        <v>1967</v>
      </c>
      <c r="G27" s="78">
        <v>6</v>
      </c>
      <c r="H27" s="78" t="s">
        <v>54</v>
      </c>
      <c r="I27" s="78">
        <v>0</v>
      </c>
      <c r="J27" s="78" t="s">
        <v>53</v>
      </c>
      <c r="K27" s="78">
        <v>5</v>
      </c>
      <c r="L27" s="78">
        <v>72.8</v>
      </c>
      <c r="M27" s="78">
        <v>6</v>
      </c>
      <c r="N27" s="78" t="s">
        <v>71</v>
      </c>
      <c r="O27" s="78">
        <v>10</v>
      </c>
      <c r="P27" s="78" t="s">
        <v>52</v>
      </c>
      <c r="Q27" s="78">
        <v>3</v>
      </c>
      <c r="R27" s="78" t="s">
        <v>27</v>
      </c>
      <c r="S27" s="78">
        <v>0</v>
      </c>
      <c r="T27" s="78">
        <v>66</v>
      </c>
      <c r="U27" s="78">
        <v>3</v>
      </c>
      <c r="V27" s="78" t="s">
        <v>70</v>
      </c>
      <c r="W27" s="78">
        <v>10</v>
      </c>
      <c r="X27" s="78">
        <v>3.5</v>
      </c>
      <c r="Y27" s="78">
        <v>3</v>
      </c>
      <c r="Z27" s="78">
        <v>20.5</v>
      </c>
      <c r="AA27" s="78">
        <v>1</v>
      </c>
      <c r="AB27" s="78" t="s">
        <v>54</v>
      </c>
      <c r="AC27" s="78">
        <v>0</v>
      </c>
      <c r="AD27" s="78">
        <v>102.89</v>
      </c>
      <c r="AE27" s="78">
        <v>3</v>
      </c>
      <c r="AF27" s="78" t="s">
        <v>51</v>
      </c>
      <c r="AG27" s="78">
        <v>10</v>
      </c>
      <c r="AH27" s="78" t="s">
        <v>47</v>
      </c>
      <c r="AI27" s="78">
        <v>10</v>
      </c>
      <c r="AJ27" s="178">
        <f t="shared" si="8"/>
        <v>70</v>
      </c>
      <c r="AK27" s="91">
        <f t="shared" si="9"/>
        <v>2163637.19</v>
      </c>
      <c r="AL27" s="90">
        <v>2087909.92</v>
      </c>
      <c r="AM27" s="90">
        <v>75727.27</v>
      </c>
      <c r="AN27" s="91">
        <f t="shared" si="10"/>
        <v>415282.57</v>
      </c>
      <c r="AO27" s="90">
        <v>330149.64</v>
      </c>
      <c r="AP27" s="90">
        <v>85132.93</v>
      </c>
      <c r="AQ27" s="91">
        <f t="shared" si="11"/>
        <v>2578919.7600000002</v>
      </c>
      <c r="AR27" s="91">
        <f t="shared" si="3"/>
        <v>2418059.56</v>
      </c>
      <c r="AS27" s="90">
        <f t="shared" si="4"/>
        <v>160860.20000000001</v>
      </c>
      <c r="AT27" s="180">
        <v>45136.53125</v>
      </c>
      <c r="AU27" s="181">
        <f t="shared" si="5"/>
        <v>3.4999985371854327</v>
      </c>
      <c r="AV27" s="181">
        <f t="shared" si="6"/>
        <v>20.500000758519672</v>
      </c>
      <c r="AW27" s="130">
        <v>3.27</v>
      </c>
      <c r="AX27" s="184" t="s">
        <v>473</v>
      </c>
      <c r="AY27" s="78" t="s">
        <v>257</v>
      </c>
      <c r="AZ27" s="173"/>
      <c r="BA27" s="78" t="s">
        <v>258</v>
      </c>
      <c r="BB27" s="130">
        <v>2884</v>
      </c>
      <c r="BC27" s="119">
        <v>175</v>
      </c>
      <c r="BD27" s="119">
        <v>148</v>
      </c>
    </row>
    <row r="28" spans="1:56" s="11" customFormat="1" ht="45" customHeight="1" x14ac:dyDescent="0.25">
      <c r="A28" s="173">
        <f t="shared" si="7"/>
        <v>23</v>
      </c>
      <c r="B28" s="189" t="s">
        <v>143</v>
      </c>
      <c r="C28" s="77" t="s">
        <v>78</v>
      </c>
      <c r="D28" s="78" t="s">
        <v>24</v>
      </c>
      <c r="E28" s="175" t="s">
        <v>144</v>
      </c>
      <c r="F28" s="173">
        <v>1988</v>
      </c>
      <c r="G28" s="173">
        <v>5</v>
      </c>
      <c r="H28" s="77" t="s">
        <v>54</v>
      </c>
      <c r="I28" s="77">
        <v>0</v>
      </c>
      <c r="J28" s="77" t="s">
        <v>55</v>
      </c>
      <c r="K28" s="77">
        <v>5</v>
      </c>
      <c r="L28" s="173">
        <v>71.25</v>
      </c>
      <c r="M28" s="173">
        <v>6</v>
      </c>
      <c r="N28" s="77" t="s">
        <v>33</v>
      </c>
      <c r="O28" s="77">
        <v>10</v>
      </c>
      <c r="P28" s="77" t="s">
        <v>52</v>
      </c>
      <c r="Q28" s="77">
        <v>3</v>
      </c>
      <c r="R28" s="77" t="s">
        <v>27</v>
      </c>
      <c r="S28" s="77">
        <v>0</v>
      </c>
      <c r="T28" s="173">
        <v>80</v>
      </c>
      <c r="U28" s="173">
        <v>3</v>
      </c>
      <c r="V28" s="77" t="s">
        <v>50</v>
      </c>
      <c r="W28" s="77">
        <v>10</v>
      </c>
      <c r="X28" s="173">
        <v>3.5</v>
      </c>
      <c r="Y28" s="173">
        <v>3</v>
      </c>
      <c r="Z28" s="173">
        <v>20.5</v>
      </c>
      <c r="AA28" s="173">
        <v>1</v>
      </c>
      <c r="AB28" s="173" t="s">
        <v>54</v>
      </c>
      <c r="AC28" s="173">
        <v>0</v>
      </c>
      <c r="AD28" s="173">
        <v>101</v>
      </c>
      <c r="AE28" s="173">
        <v>3</v>
      </c>
      <c r="AF28" s="80" t="s">
        <v>51</v>
      </c>
      <c r="AG28" s="80">
        <v>10</v>
      </c>
      <c r="AH28" s="80" t="s">
        <v>47</v>
      </c>
      <c r="AI28" s="77">
        <v>10</v>
      </c>
      <c r="AJ28" s="178">
        <f t="shared" si="8"/>
        <v>69</v>
      </c>
      <c r="AK28" s="91">
        <f t="shared" si="9"/>
        <v>929178.95</v>
      </c>
      <c r="AL28" s="196">
        <v>896657.69</v>
      </c>
      <c r="AM28" s="196">
        <v>32521.26</v>
      </c>
      <c r="AN28" s="91">
        <f t="shared" si="10"/>
        <v>557180.78</v>
      </c>
      <c r="AO28" s="196">
        <v>442958.72</v>
      </c>
      <c r="AP28" s="196">
        <v>114222.06</v>
      </c>
      <c r="AQ28" s="91">
        <f t="shared" si="11"/>
        <v>1486359.73</v>
      </c>
      <c r="AR28" s="91">
        <f t="shared" si="3"/>
        <v>1339616.4099999999</v>
      </c>
      <c r="AS28" s="90">
        <f t="shared" si="4"/>
        <v>146743.32</v>
      </c>
      <c r="AT28" s="180">
        <v>45106.418055555558</v>
      </c>
      <c r="AU28" s="181">
        <f t="shared" si="5"/>
        <v>3.4999996502288391</v>
      </c>
      <c r="AV28" s="181">
        <f t="shared" si="6"/>
        <v>20.500000017947496</v>
      </c>
      <c r="AW28" s="130">
        <v>5.33</v>
      </c>
      <c r="AX28" s="184" t="s">
        <v>145</v>
      </c>
      <c r="AY28" s="78" t="s">
        <v>146</v>
      </c>
      <c r="AZ28" s="78"/>
      <c r="BA28" s="78" t="s">
        <v>147</v>
      </c>
      <c r="BB28" s="130">
        <v>2588</v>
      </c>
      <c r="BC28" s="182">
        <v>198</v>
      </c>
      <c r="BD28" s="182">
        <v>178</v>
      </c>
    </row>
    <row r="29" spans="1:56" s="11" customFormat="1" ht="75" customHeight="1" x14ac:dyDescent="0.25">
      <c r="A29" s="173">
        <f t="shared" si="7"/>
        <v>24</v>
      </c>
      <c r="B29" s="76" t="s">
        <v>237</v>
      </c>
      <c r="C29" s="77" t="s">
        <v>80</v>
      </c>
      <c r="D29" s="78" t="s">
        <v>24</v>
      </c>
      <c r="E29" s="79" t="s">
        <v>409</v>
      </c>
      <c r="F29" s="79">
        <v>1962</v>
      </c>
      <c r="G29" s="75">
        <v>6</v>
      </c>
      <c r="H29" s="77" t="s">
        <v>54</v>
      </c>
      <c r="I29" s="75">
        <v>0</v>
      </c>
      <c r="J29" s="77" t="s">
        <v>55</v>
      </c>
      <c r="K29" s="75">
        <v>5</v>
      </c>
      <c r="L29" s="75">
        <v>69.61</v>
      </c>
      <c r="M29" s="75">
        <v>6</v>
      </c>
      <c r="N29" s="77" t="s">
        <v>211</v>
      </c>
      <c r="O29" s="79">
        <v>7</v>
      </c>
      <c r="P29" s="77" t="s">
        <v>52</v>
      </c>
      <c r="Q29" s="79">
        <v>3</v>
      </c>
      <c r="R29" s="77" t="s">
        <v>27</v>
      </c>
      <c r="S29" s="79">
        <v>3</v>
      </c>
      <c r="T29" s="79">
        <v>80</v>
      </c>
      <c r="U29" s="79">
        <v>3</v>
      </c>
      <c r="V29" s="77" t="s">
        <v>212</v>
      </c>
      <c r="W29" s="79">
        <v>10</v>
      </c>
      <c r="X29" s="79">
        <v>3.5</v>
      </c>
      <c r="Y29" s="79">
        <v>3</v>
      </c>
      <c r="Z29" s="79">
        <v>0</v>
      </c>
      <c r="AA29" s="79">
        <v>0</v>
      </c>
      <c r="AB29" s="80" t="s">
        <v>54</v>
      </c>
      <c r="AC29" s="79">
        <v>0</v>
      </c>
      <c r="AD29" s="79">
        <v>98.5</v>
      </c>
      <c r="AE29" s="79">
        <v>3</v>
      </c>
      <c r="AF29" s="80" t="s">
        <v>51</v>
      </c>
      <c r="AG29" s="79">
        <v>10</v>
      </c>
      <c r="AH29" s="80" t="s">
        <v>47</v>
      </c>
      <c r="AI29" s="79">
        <v>10</v>
      </c>
      <c r="AJ29" s="178">
        <f t="shared" si="8"/>
        <v>69</v>
      </c>
      <c r="AK29" s="89">
        <f t="shared" si="9"/>
        <v>1211304.68</v>
      </c>
      <c r="AL29" s="92">
        <v>1168909.02</v>
      </c>
      <c r="AM29" s="92">
        <v>42395.66</v>
      </c>
      <c r="AN29" s="89">
        <f t="shared" si="10"/>
        <v>0</v>
      </c>
      <c r="AO29" s="92">
        <v>0</v>
      </c>
      <c r="AP29" s="92">
        <v>0</v>
      </c>
      <c r="AQ29" s="89">
        <f t="shared" si="11"/>
        <v>1211304.68</v>
      </c>
      <c r="AR29" s="89">
        <f t="shared" si="3"/>
        <v>1168909.02</v>
      </c>
      <c r="AS29" s="92">
        <f t="shared" si="4"/>
        <v>42395.66</v>
      </c>
      <c r="AT29" s="140">
        <v>45106.706944444442</v>
      </c>
      <c r="AU29" s="81">
        <f t="shared" si="5"/>
        <v>3.4999996862886724</v>
      </c>
      <c r="AV29" s="81" t="e">
        <f t="shared" si="6"/>
        <v>#DIV/0!</v>
      </c>
      <c r="AW29" s="142">
        <v>4.6500000000000004</v>
      </c>
      <c r="AX29" s="82" t="s">
        <v>159</v>
      </c>
      <c r="AY29" s="285" t="s">
        <v>238</v>
      </c>
      <c r="AZ29" s="83"/>
      <c r="BA29" s="287" t="s">
        <v>239</v>
      </c>
      <c r="BB29" s="131">
        <v>2759</v>
      </c>
      <c r="BC29" s="125">
        <v>208</v>
      </c>
      <c r="BD29" s="124">
        <v>170</v>
      </c>
    </row>
    <row r="30" spans="1:56" s="11" customFormat="1" ht="66" customHeight="1" x14ac:dyDescent="0.25">
      <c r="A30" s="173">
        <f t="shared" si="7"/>
        <v>25</v>
      </c>
      <c r="B30" s="208" t="s">
        <v>310</v>
      </c>
      <c r="C30" s="77" t="s">
        <v>98</v>
      </c>
      <c r="D30" s="78" t="s">
        <v>64</v>
      </c>
      <c r="E30" s="209" t="s">
        <v>311</v>
      </c>
      <c r="F30" s="210">
        <v>1987</v>
      </c>
      <c r="G30" s="210">
        <v>6</v>
      </c>
      <c r="H30" s="78" t="s">
        <v>54</v>
      </c>
      <c r="I30" s="210">
        <v>0</v>
      </c>
      <c r="J30" s="78" t="s">
        <v>53</v>
      </c>
      <c r="K30" s="210">
        <v>5</v>
      </c>
      <c r="L30" s="211">
        <v>67.430000000000007</v>
      </c>
      <c r="M30" s="210">
        <v>5</v>
      </c>
      <c r="N30" s="78" t="s">
        <v>71</v>
      </c>
      <c r="O30" s="210">
        <v>10</v>
      </c>
      <c r="P30" s="78" t="s">
        <v>52</v>
      </c>
      <c r="Q30" s="210">
        <v>3</v>
      </c>
      <c r="R30" s="78" t="s">
        <v>27</v>
      </c>
      <c r="S30" s="210">
        <v>0</v>
      </c>
      <c r="T30" s="210">
        <v>228</v>
      </c>
      <c r="U30" s="210">
        <v>7</v>
      </c>
      <c r="V30" s="78" t="s">
        <v>312</v>
      </c>
      <c r="W30" s="210">
        <v>10</v>
      </c>
      <c r="X30" s="211">
        <v>3.5</v>
      </c>
      <c r="Y30" s="210">
        <v>3</v>
      </c>
      <c r="Z30" s="211"/>
      <c r="AA30" s="210">
        <v>0</v>
      </c>
      <c r="AB30" s="80" t="s">
        <v>54</v>
      </c>
      <c r="AC30" s="210">
        <v>0</v>
      </c>
      <c r="AD30" s="211">
        <v>87</v>
      </c>
      <c r="AE30" s="210">
        <v>0</v>
      </c>
      <c r="AF30" s="78" t="s">
        <v>51</v>
      </c>
      <c r="AG30" s="210">
        <v>10</v>
      </c>
      <c r="AH30" s="78" t="s">
        <v>62</v>
      </c>
      <c r="AI30" s="210">
        <v>10</v>
      </c>
      <c r="AJ30" s="178">
        <f t="shared" ref="AJ30:AJ40" si="12">G30+I30+K30+M30+O30+Q30+S30+U30+W30+Y30+AA30+AC30+AE30+AG30+AI30</f>
        <v>69</v>
      </c>
      <c r="AK30" s="89">
        <f t="shared" si="9"/>
        <v>4833762.92</v>
      </c>
      <c r="AL30" s="92">
        <v>4664581.22</v>
      </c>
      <c r="AM30" s="92">
        <v>169181.7</v>
      </c>
      <c r="AN30" s="89">
        <f t="shared" si="10"/>
        <v>0</v>
      </c>
      <c r="AO30" s="92">
        <v>0</v>
      </c>
      <c r="AP30" s="92">
        <v>0</v>
      </c>
      <c r="AQ30" s="89">
        <f t="shared" si="11"/>
        <v>4833762.92</v>
      </c>
      <c r="AR30" s="89">
        <f t="shared" si="3"/>
        <v>4664581.22</v>
      </c>
      <c r="AS30" s="92">
        <f t="shared" si="4"/>
        <v>169181.7</v>
      </c>
      <c r="AT30" s="212">
        <v>45107.415277777778</v>
      </c>
      <c r="AU30" s="213">
        <f t="shared" si="5"/>
        <v>3.4999999544868041</v>
      </c>
      <c r="AV30" s="213" t="e">
        <f t="shared" si="6"/>
        <v>#DIV/0!</v>
      </c>
      <c r="AW30" s="214">
        <v>15.35</v>
      </c>
      <c r="AX30" s="215" t="s">
        <v>313</v>
      </c>
      <c r="AY30" s="216" t="s">
        <v>314</v>
      </c>
      <c r="AZ30" s="217"/>
      <c r="BA30" s="218" t="s">
        <v>315</v>
      </c>
      <c r="BB30" s="219">
        <v>6977</v>
      </c>
      <c r="BC30" s="220">
        <v>609</v>
      </c>
      <c r="BD30" s="220">
        <v>525</v>
      </c>
    </row>
    <row r="31" spans="1:56" s="11" customFormat="1" ht="70.5" customHeight="1" x14ac:dyDescent="0.25">
      <c r="A31" s="173">
        <f t="shared" si="7"/>
        <v>26</v>
      </c>
      <c r="B31" s="221" t="s">
        <v>77</v>
      </c>
      <c r="C31" s="78" t="s">
        <v>73</v>
      </c>
      <c r="D31" s="78" t="s">
        <v>86</v>
      </c>
      <c r="E31" s="209" t="s">
        <v>259</v>
      </c>
      <c r="F31" s="210">
        <v>1978</v>
      </c>
      <c r="G31" s="210">
        <v>6</v>
      </c>
      <c r="H31" s="78" t="s">
        <v>54</v>
      </c>
      <c r="I31" s="210">
        <v>0</v>
      </c>
      <c r="J31" s="78" t="s">
        <v>53</v>
      </c>
      <c r="K31" s="210">
        <v>5</v>
      </c>
      <c r="L31" s="210">
        <v>80.400000000000006</v>
      </c>
      <c r="M31" s="210">
        <v>7</v>
      </c>
      <c r="N31" s="78" t="s">
        <v>71</v>
      </c>
      <c r="O31" s="210">
        <v>10</v>
      </c>
      <c r="P31" s="78" t="s">
        <v>52</v>
      </c>
      <c r="Q31" s="210">
        <v>3</v>
      </c>
      <c r="R31" s="78" t="s">
        <v>27</v>
      </c>
      <c r="S31" s="210">
        <v>0</v>
      </c>
      <c r="T31" s="210">
        <v>138</v>
      </c>
      <c r="U31" s="210">
        <v>4</v>
      </c>
      <c r="V31" s="78" t="s">
        <v>70</v>
      </c>
      <c r="W31" s="210">
        <v>10</v>
      </c>
      <c r="X31" s="210">
        <v>2.1</v>
      </c>
      <c r="Y31" s="210">
        <v>0</v>
      </c>
      <c r="Z31" s="210">
        <v>20.100000000000001</v>
      </c>
      <c r="AA31" s="210">
        <v>1</v>
      </c>
      <c r="AB31" s="78" t="s">
        <v>54</v>
      </c>
      <c r="AC31" s="210">
        <v>0</v>
      </c>
      <c r="AD31" s="210">
        <v>98</v>
      </c>
      <c r="AE31" s="210">
        <v>3</v>
      </c>
      <c r="AF31" s="78" t="s">
        <v>51</v>
      </c>
      <c r="AG31" s="210">
        <v>10</v>
      </c>
      <c r="AH31" s="78" t="s">
        <v>47</v>
      </c>
      <c r="AI31" s="210">
        <v>10</v>
      </c>
      <c r="AJ31" s="178">
        <f t="shared" si="12"/>
        <v>69</v>
      </c>
      <c r="AK31" s="89">
        <f t="shared" si="9"/>
        <v>1603075.09</v>
      </c>
      <c r="AL31" s="92">
        <v>1569410.52</v>
      </c>
      <c r="AM31" s="92">
        <v>33664.57</v>
      </c>
      <c r="AN31" s="89">
        <f t="shared" si="10"/>
        <v>3123843.4800000004</v>
      </c>
      <c r="AO31" s="92">
        <v>2495950.9500000002</v>
      </c>
      <c r="AP31" s="92">
        <v>627892.53</v>
      </c>
      <c r="AQ31" s="89">
        <f t="shared" si="11"/>
        <v>4726918.57</v>
      </c>
      <c r="AR31" s="89">
        <f t="shared" si="3"/>
        <v>4065361.47</v>
      </c>
      <c r="AS31" s="92">
        <f t="shared" si="4"/>
        <v>661557.1</v>
      </c>
      <c r="AT31" s="212">
        <v>45137.4375</v>
      </c>
      <c r="AU31" s="213">
        <f t="shared" si="5"/>
        <v>2.0999995702010441</v>
      </c>
      <c r="AV31" s="213">
        <f t="shared" si="6"/>
        <v>20.099999696527686</v>
      </c>
      <c r="AW31" s="130">
        <v>2.16</v>
      </c>
      <c r="AX31" s="184" t="s">
        <v>264</v>
      </c>
      <c r="AY31" s="78" t="s">
        <v>260</v>
      </c>
      <c r="AZ31" s="222"/>
      <c r="BA31" s="223" t="s">
        <v>261</v>
      </c>
      <c r="BB31" s="131">
        <v>4103</v>
      </c>
      <c r="BC31" s="124">
        <v>189</v>
      </c>
      <c r="BD31" s="124">
        <v>152</v>
      </c>
    </row>
    <row r="32" spans="1:56" s="11" customFormat="1" ht="48" customHeight="1" x14ac:dyDescent="0.25">
      <c r="A32" s="173">
        <f t="shared" si="7"/>
        <v>27</v>
      </c>
      <c r="B32" s="221" t="s">
        <v>262</v>
      </c>
      <c r="C32" s="78" t="s">
        <v>73</v>
      </c>
      <c r="D32" s="78" t="s">
        <v>24</v>
      </c>
      <c r="E32" s="209" t="s">
        <v>263</v>
      </c>
      <c r="F32" s="210">
        <v>1978</v>
      </c>
      <c r="G32" s="210">
        <v>6</v>
      </c>
      <c r="H32" s="78" t="s">
        <v>54</v>
      </c>
      <c r="I32" s="210">
        <v>0</v>
      </c>
      <c r="J32" s="78" t="s">
        <v>53</v>
      </c>
      <c r="K32" s="210">
        <v>5</v>
      </c>
      <c r="L32" s="210">
        <v>73.459999999999994</v>
      </c>
      <c r="M32" s="210">
        <v>6</v>
      </c>
      <c r="N32" s="78" t="s">
        <v>71</v>
      </c>
      <c r="O32" s="210">
        <v>10</v>
      </c>
      <c r="P32" s="78" t="s">
        <v>52</v>
      </c>
      <c r="Q32" s="210">
        <v>3</v>
      </c>
      <c r="R32" s="78" t="s">
        <v>27</v>
      </c>
      <c r="S32" s="210">
        <v>0</v>
      </c>
      <c r="T32" s="210">
        <v>88</v>
      </c>
      <c r="U32" s="210">
        <v>3</v>
      </c>
      <c r="V32" s="78" t="s">
        <v>70</v>
      </c>
      <c r="W32" s="210">
        <v>8</v>
      </c>
      <c r="X32" s="210">
        <v>3.5</v>
      </c>
      <c r="Y32" s="210">
        <v>3</v>
      </c>
      <c r="Z32" s="210">
        <v>20.5</v>
      </c>
      <c r="AA32" s="210">
        <v>1</v>
      </c>
      <c r="AB32" s="78" t="s">
        <v>54</v>
      </c>
      <c r="AC32" s="210">
        <v>0</v>
      </c>
      <c r="AD32" s="210">
        <v>111</v>
      </c>
      <c r="AE32" s="210">
        <v>3</v>
      </c>
      <c r="AF32" s="78" t="s">
        <v>51</v>
      </c>
      <c r="AG32" s="210">
        <v>10</v>
      </c>
      <c r="AH32" s="78" t="s">
        <v>47</v>
      </c>
      <c r="AI32" s="210">
        <v>10</v>
      </c>
      <c r="AJ32" s="178">
        <f t="shared" si="12"/>
        <v>68</v>
      </c>
      <c r="AK32" s="89">
        <f t="shared" si="9"/>
        <v>2573799.0100000002</v>
      </c>
      <c r="AL32" s="92">
        <v>2483716.04</v>
      </c>
      <c r="AM32" s="92">
        <v>90082.97</v>
      </c>
      <c r="AN32" s="89">
        <f t="shared" si="10"/>
        <v>2437498.94</v>
      </c>
      <c r="AO32" s="92">
        <v>1937811.66</v>
      </c>
      <c r="AP32" s="92">
        <v>499687.28</v>
      </c>
      <c r="AQ32" s="89">
        <f t="shared" si="11"/>
        <v>5011297.95</v>
      </c>
      <c r="AR32" s="89">
        <f t="shared" si="3"/>
        <v>4421527.7</v>
      </c>
      <c r="AS32" s="92">
        <f t="shared" si="4"/>
        <v>589770.25</v>
      </c>
      <c r="AT32" s="212">
        <v>45136.416666666664</v>
      </c>
      <c r="AU32" s="213">
        <f t="shared" si="5"/>
        <v>3.5000001806667873</v>
      </c>
      <c r="AV32" s="213">
        <f t="shared" si="6"/>
        <v>20.499999889230722</v>
      </c>
      <c r="AW32" s="130">
        <v>4.1500000000000004</v>
      </c>
      <c r="AX32" s="184" t="s">
        <v>264</v>
      </c>
      <c r="AY32" s="78" t="s">
        <v>265</v>
      </c>
      <c r="AZ32" s="222"/>
      <c r="BA32" s="223" t="s">
        <v>266</v>
      </c>
      <c r="BB32" s="131">
        <v>3801</v>
      </c>
      <c r="BC32" s="124">
        <v>193</v>
      </c>
      <c r="BD32" s="124">
        <v>170</v>
      </c>
    </row>
    <row r="33" spans="1:56" s="11" customFormat="1" ht="55.5" customHeight="1" x14ac:dyDescent="0.25">
      <c r="A33" s="173">
        <f t="shared" si="7"/>
        <v>28</v>
      </c>
      <c r="B33" s="224" t="s">
        <v>79</v>
      </c>
      <c r="C33" s="77" t="s">
        <v>78</v>
      </c>
      <c r="D33" s="78" t="s">
        <v>24</v>
      </c>
      <c r="E33" s="209" t="s">
        <v>148</v>
      </c>
      <c r="F33" s="210">
        <v>1970</v>
      </c>
      <c r="G33" s="210">
        <v>6</v>
      </c>
      <c r="H33" s="78" t="s">
        <v>54</v>
      </c>
      <c r="I33" s="210">
        <v>0</v>
      </c>
      <c r="J33" s="77" t="s">
        <v>55</v>
      </c>
      <c r="K33" s="210">
        <v>5</v>
      </c>
      <c r="L33" s="210">
        <v>69.47</v>
      </c>
      <c r="M33" s="210">
        <v>5</v>
      </c>
      <c r="N33" s="78" t="s">
        <v>71</v>
      </c>
      <c r="O33" s="210">
        <v>10</v>
      </c>
      <c r="P33" s="78" t="s">
        <v>52</v>
      </c>
      <c r="Q33" s="210">
        <v>3</v>
      </c>
      <c r="R33" s="78" t="s">
        <v>27</v>
      </c>
      <c r="S33" s="210">
        <v>0</v>
      </c>
      <c r="T33" s="210">
        <v>113</v>
      </c>
      <c r="U33" s="210">
        <v>4</v>
      </c>
      <c r="V33" s="78" t="s">
        <v>70</v>
      </c>
      <c r="W33" s="210">
        <v>10</v>
      </c>
      <c r="X33" s="210" t="s">
        <v>25</v>
      </c>
      <c r="Y33" s="210">
        <v>0</v>
      </c>
      <c r="Z33" s="210">
        <v>20.5</v>
      </c>
      <c r="AA33" s="210">
        <v>1</v>
      </c>
      <c r="AB33" s="78" t="s">
        <v>54</v>
      </c>
      <c r="AC33" s="210">
        <v>0</v>
      </c>
      <c r="AD33" s="210">
        <v>100</v>
      </c>
      <c r="AE33" s="210">
        <v>3</v>
      </c>
      <c r="AF33" s="78" t="s">
        <v>51</v>
      </c>
      <c r="AG33" s="210">
        <v>10</v>
      </c>
      <c r="AH33" s="78" t="s">
        <v>62</v>
      </c>
      <c r="AI33" s="210">
        <v>10</v>
      </c>
      <c r="AJ33" s="178">
        <f t="shared" si="12"/>
        <v>67</v>
      </c>
      <c r="AK33" s="89">
        <f t="shared" si="9"/>
        <v>0</v>
      </c>
      <c r="AL33" s="92">
        <v>0</v>
      </c>
      <c r="AM33" s="92">
        <v>0</v>
      </c>
      <c r="AN33" s="89">
        <f t="shared" si="10"/>
        <v>3625128.35</v>
      </c>
      <c r="AO33" s="92">
        <v>2881977.04</v>
      </c>
      <c r="AP33" s="92">
        <v>743151.31</v>
      </c>
      <c r="AQ33" s="89">
        <f t="shared" si="11"/>
        <v>3625128.35</v>
      </c>
      <c r="AR33" s="89">
        <f t="shared" si="3"/>
        <v>2881977.04</v>
      </c>
      <c r="AS33" s="92">
        <f t="shared" si="4"/>
        <v>743151.31</v>
      </c>
      <c r="AT33" s="212">
        <v>45106.416666666664</v>
      </c>
      <c r="AU33" s="213" t="e">
        <f t="shared" si="5"/>
        <v>#DIV/0!</v>
      </c>
      <c r="AV33" s="213">
        <f t="shared" si="6"/>
        <v>20.499999951725847</v>
      </c>
      <c r="AW33" s="130">
        <v>5.77</v>
      </c>
      <c r="AX33" s="184" t="s">
        <v>149</v>
      </c>
      <c r="AY33" s="78" t="s">
        <v>150</v>
      </c>
      <c r="AZ33" s="223"/>
      <c r="BA33" s="223" t="s">
        <v>151</v>
      </c>
      <c r="BB33" s="131">
        <v>4998</v>
      </c>
      <c r="BC33" s="225">
        <v>221</v>
      </c>
      <c r="BD33" s="225">
        <v>198</v>
      </c>
    </row>
    <row r="34" spans="1:56" s="11" customFormat="1" ht="70.5" customHeight="1" x14ac:dyDescent="0.25">
      <c r="A34" s="173">
        <f t="shared" si="7"/>
        <v>29</v>
      </c>
      <c r="B34" s="208" t="s">
        <v>152</v>
      </c>
      <c r="C34" s="77" t="s">
        <v>78</v>
      </c>
      <c r="D34" s="78" t="s">
        <v>24</v>
      </c>
      <c r="E34" s="226" t="s">
        <v>153</v>
      </c>
      <c r="F34" s="79">
        <v>1993</v>
      </c>
      <c r="G34" s="79">
        <v>5</v>
      </c>
      <c r="H34" s="77" t="s">
        <v>54</v>
      </c>
      <c r="I34" s="79">
        <v>0</v>
      </c>
      <c r="J34" s="77" t="s">
        <v>55</v>
      </c>
      <c r="K34" s="79">
        <v>5</v>
      </c>
      <c r="L34" s="226">
        <v>77.48</v>
      </c>
      <c r="M34" s="79">
        <v>6</v>
      </c>
      <c r="N34" s="77" t="s">
        <v>81</v>
      </c>
      <c r="O34" s="79">
        <v>7</v>
      </c>
      <c r="P34" s="77" t="s">
        <v>52</v>
      </c>
      <c r="Q34" s="79">
        <v>3</v>
      </c>
      <c r="R34" s="77" t="s">
        <v>27</v>
      </c>
      <c r="S34" s="79">
        <v>0</v>
      </c>
      <c r="T34" s="79">
        <v>201</v>
      </c>
      <c r="U34" s="79">
        <v>7</v>
      </c>
      <c r="V34" s="77" t="s">
        <v>50</v>
      </c>
      <c r="W34" s="79">
        <v>7</v>
      </c>
      <c r="X34" s="226">
        <v>3.5</v>
      </c>
      <c r="Y34" s="226">
        <v>3</v>
      </c>
      <c r="Z34" s="226">
        <v>20.5</v>
      </c>
      <c r="AA34" s="226">
        <v>1</v>
      </c>
      <c r="AB34" s="173" t="s">
        <v>54</v>
      </c>
      <c r="AC34" s="226">
        <v>0</v>
      </c>
      <c r="AD34" s="226">
        <v>100</v>
      </c>
      <c r="AE34" s="79">
        <v>3</v>
      </c>
      <c r="AF34" s="80" t="s">
        <v>51</v>
      </c>
      <c r="AG34" s="226">
        <v>10</v>
      </c>
      <c r="AH34" s="80" t="s">
        <v>62</v>
      </c>
      <c r="AI34" s="79">
        <v>10</v>
      </c>
      <c r="AJ34" s="178">
        <f t="shared" si="12"/>
        <v>67</v>
      </c>
      <c r="AK34" s="89">
        <f t="shared" si="9"/>
        <v>2588992.6800000002</v>
      </c>
      <c r="AL34" s="92">
        <v>2498377.94</v>
      </c>
      <c r="AM34" s="92">
        <v>90614.74</v>
      </c>
      <c r="AN34" s="89">
        <f t="shared" si="10"/>
        <v>0</v>
      </c>
      <c r="AO34" s="92">
        <v>0</v>
      </c>
      <c r="AP34" s="92">
        <v>0</v>
      </c>
      <c r="AQ34" s="89">
        <f t="shared" si="11"/>
        <v>2588992.6800000002</v>
      </c>
      <c r="AR34" s="89">
        <f t="shared" si="3"/>
        <v>2498377.94</v>
      </c>
      <c r="AS34" s="92">
        <f t="shared" si="4"/>
        <v>90614.74</v>
      </c>
      <c r="AT34" s="212">
        <v>45106.418749999997</v>
      </c>
      <c r="AU34" s="213">
        <f t="shared" si="5"/>
        <v>3.4999998532247689</v>
      </c>
      <c r="AV34" s="213" t="e">
        <f t="shared" si="6"/>
        <v>#DIV/0!</v>
      </c>
      <c r="AW34" s="130">
        <v>13.26</v>
      </c>
      <c r="AX34" s="184" t="s">
        <v>145</v>
      </c>
      <c r="AY34" s="78" t="s">
        <v>154</v>
      </c>
      <c r="AZ34" s="223"/>
      <c r="BA34" s="223" t="s">
        <v>155</v>
      </c>
      <c r="BB34" s="131">
        <v>5588</v>
      </c>
      <c r="BC34" s="225">
        <v>480</v>
      </c>
      <c r="BD34" s="225">
        <v>436</v>
      </c>
    </row>
    <row r="35" spans="1:56" s="11" customFormat="1" ht="114" customHeight="1" x14ac:dyDescent="0.25">
      <c r="A35" s="173">
        <f t="shared" si="7"/>
        <v>30</v>
      </c>
      <c r="B35" s="208" t="s">
        <v>425</v>
      </c>
      <c r="C35" s="77" t="s">
        <v>116</v>
      </c>
      <c r="D35" s="77" t="s">
        <v>24</v>
      </c>
      <c r="E35" s="226" t="s">
        <v>426</v>
      </c>
      <c r="F35" s="79" t="s">
        <v>427</v>
      </c>
      <c r="G35" s="79">
        <v>6</v>
      </c>
      <c r="H35" s="77" t="s">
        <v>54</v>
      </c>
      <c r="I35" s="75">
        <v>0</v>
      </c>
      <c r="J35" s="78" t="s">
        <v>55</v>
      </c>
      <c r="K35" s="75">
        <v>5</v>
      </c>
      <c r="L35" s="227" t="s">
        <v>428</v>
      </c>
      <c r="M35" s="75">
        <v>7</v>
      </c>
      <c r="N35" s="77" t="s">
        <v>34</v>
      </c>
      <c r="O35" s="79">
        <v>8</v>
      </c>
      <c r="P35" s="95" t="s">
        <v>52</v>
      </c>
      <c r="Q35" s="79">
        <v>3</v>
      </c>
      <c r="R35" s="77" t="s">
        <v>27</v>
      </c>
      <c r="S35" s="79">
        <v>0</v>
      </c>
      <c r="T35" s="79">
        <v>105</v>
      </c>
      <c r="U35" s="79">
        <v>4</v>
      </c>
      <c r="V35" s="77" t="s">
        <v>50</v>
      </c>
      <c r="W35" s="79">
        <v>10</v>
      </c>
      <c r="X35" s="79"/>
      <c r="Y35" s="79"/>
      <c r="Z35" s="79">
        <v>20.5</v>
      </c>
      <c r="AA35" s="79">
        <v>1</v>
      </c>
      <c r="AB35" s="77" t="s">
        <v>54</v>
      </c>
      <c r="AC35" s="79">
        <v>0</v>
      </c>
      <c r="AD35" s="79" t="s">
        <v>429</v>
      </c>
      <c r="AE35" s="79">
        <v>3</v>
      </c>
      <c r="AF35" s="80" t="s">
        <v>51</v>
      </c>
      <c r="AG35" s="79">
        <v>10</v>
      </c>
      <c r="AH35" s="80" t="s">
        <v>62</v>
      </c>
      <c r="AI35" s="79">
        <v>10</v>
      </c>
      <c r="AJ35" s="178">
        <f t="shared" si="12"/>
        <v>67</v>
      </c>
      <c r="AK35" s="89">
        <f t="shared" si="9"/>
        <v>0</v>
      </c>
      <c r="AL35" s="228">
        <v>0</v>
      </c>
      <c r="AM35" s="228">
        <v>0</v>
      </c>
      <c r="AN35" s="89">
        <f t="shared" si="10"/>
        <v>372568.87</v>
      </c>
      <c r="AO35" s="229">
        <v>296192.25</v>
      </c>
      <c r="AP35" s="230">
        <v>76376.62</v>
      </c>
      <c r="AQ35" s="89">
        <f t="shared" si="11"/>
        <v>372568.87</v>
      </c>
      <c r="AR35" s="89">
        <f t="shared" si="3"/>
        <v>296192.25</v>
      </c>
      <c r="AS35" s="228">
        <f t="shared" si="4"/>
        <v>76376.62</v>
      </c>
      <c r="AT35" s="212">
        <v>45106.625</v>
      </c>
      <c r="AU35" s="213" t="e">
        <f t="shared" si="5"/>
        <v>#DIV/0!</v>
      </c>
      <c r="AV35" s="213">
        <f t="shared" si="6"/>
        <v>20.500000442871137</v>
      </c>
      <c r="AW35" s="130">
        <v>4.21</v>
      </c>
      <c r="AX35" s="184" t="s">
        <v>373</v>
      </c>
      <c r="AY35" s="78" t="s">
        <v>430</v>
      </c>
      <c r="AZ35" s="223"/>
      <c r="BA35" s="231" t="s">
        <v>374</v>
      </c>
      <c r="BB35" s="131">
        <v>3523</v>
      </c>
      <c r="BC35" s="124">
        <v>390</v>
      </c>
      <c r="BD35" s="124">
        <v>270</v>
      </c>
    </row>
    <row r="36" spans="1:56" s="11" customFormat="1" ht="60" customHeight="1" x14ac:dyDescent="0.25">
      <c r="A36" s="173">
        <f t="shared" si="7"/>
        <v>31</v>
      </c>
      <c r="B36" s="208" t="s">
        <v>107</v>
      </c>
      <c r="C36" s="77" t="s">
        <v>102</v>
      </c>
      <c r="D36" s="95" t="s">
        <v>24</v>
      </c>
      <c r="E36" s="209" t="s">
        <v>380</v>
      </c>
      <c r="F36" s="210">
        <v>1968</v>
      </c>
      <c r="G36" s="210">
        <v>6</v>
      </c>
      <c r="H36" s="78" t="s">
        <v>54</v>
      </c>
      <c r="I36" s="210">
        <v>0</v>
      </c>
      <c r="J36" s="77" t="s">
        <v>55</v>
      </c>
      <c r="K36" s="79">
        <v>5</v>
      </c>
      <c r="L36" s="210">
        <v>79.28</v>
      </c>
      <c r="M36" s="210">
        <v>6</v>
      </c>
      <c r="N36" s="77" t="s">
        <v>33</v>
      </c>
      <c r="O36" s="79">
        <v>7</v>
      </c>
      <c r="P36" s="77" t="s">
        <v>52</v>
      </c>
      <c r="Q36" s="79">
        <v>3</v>
      </c>
      <c r="R36" s="77" t="s">
        <v>27</v>
      </c>
      <c r="S36" s="79">
        <v>0</v>
      </c>
      <c r="T36" s="210">
        <v>60</v>
      </c>
      <c r="U36" s="210">
        <v>3</v>
      </c>
      <c r="V36" s="77" t="s">
        <v>50</v>
      </c>
      <c r="W36" s="79">
        <v>10</v>
      </c>
      <c r="X36" s="226">
        <v>3.5</v>
      </c>
      <c r="Y36" s="226">
        <v>3</v>
      </c>
      <c r="Z36" s="226">
        <v>20.5</v>
      </c>
      <c r="AA36" s="226">
        <v>1</v>
      </c>
      <c r="AB36" s="80" t="s">
        <v>54</v>
      </c>
      <c r="AC36" s="226">
        <v>0</v>
      </c>
      <c r="AD36" s="210">
        <v>99</v>
      </c>
      <c r="AE36" s="210">
        <v>3</v>
      </c>
      <c r="AF36" s="80" t="s">
        <v>51</v>
      </c>
      <c r="AG36" s="210">
        <v>10</v>
      </c>
      <c r="AH36" s="80" t="s">
        <v>47</v>
      </c>
      <c r="AI36" s="79">
        <v>10</v>
      </c>
      <c r="AJ36" s="178">
        <f t="shared" si="12"/>
        <v>67</v>
      </c>
      <c r="AK36" s="89">
        <f t="shared" si="9"/>
        <v>2086512.88</v>
      </c>
      <c r="AL36" s="230">
        <v>2013484.93</v>
      </c>
      <c r="AM36" s="232">
        <v>73027.95</v>
      </c>
      <c r="AN36" s="89">
        <f t="shared" si="10"/>
        <v>1688552.0995</v>
      </c>
      <c r="AO36" s="233">
        <v>1342398.9195000001</v>
      </c>
      <c r="AP36" s="230">
        <v>346153.18</v>
      </c>
      <c r="AQ36" s="89">
        <f t="shared" si="11"/>
        <v>3775064.9794999999</v>
      </c>
      <c r="AR36" s="89">
        <f t="shared" si="3"/>
        <v>3355883.8495</v>
      </c>
      <c r="AS36" s="92">
        <f t="shared" si="4"/>
        <v>419181.13</v>
      </c>
      <c r="AT36" s="212">
        <v>45107.416666666664</v>
      </c>
      <c r="AU36" s="213">
        <f t="shared" si="5"/>
        <v>3.4999999616585162</v>
      </c>
      <c r="AV36" s="213">
        <f t="shared" si="6"/>
        <v>20.499999976459122</v>
      </c>
      <c r="AW36" s="173">
        <v>2.7</v>
      </c>
      <c r="AX36" s="78" t="s">
        <v>440</v>
      </c>
      <c r="AY36" s="78" t="s">
        <v>441</v>
      </c>
      <c r="AZ36" s="173" t="s">
        <v>25</v>
      </c>
      <c r="BA36" s="78" t="s">
        <v>442</v>
      </c>
      <c r="BB36" s="173">
        <v>3005.9</v>
      </c>
      <c r="BC36" s="173">
        <v>107</v>
      </c>
      <c r="BD36" s="173">
        <v>87</v>
      </c>
    </row>
    <row r="37" spans="1:56" s="11" customFormat="1" ht="66" customHeight="1" x14ac:dyDescent="0.25">
      <c r="A37" s="173">
        <f t="shared" si="7"/>
        <v>32</v>
      </c>
      <c r="B37" s="208" t="s">
        <v>106</v>
      </c>
      <c r="C37" s="77" t="s">
        <v>102</v>
      </c>
      <c r="D37" s="95" t="s">
        <v>24</v>
      </c>
      <c r="E37" s="234" t="s">
        <v>381</v>
      </c>
      <c r="F37" s="79">
        <v>1968</v>
      </c>
      <c r="G37" s="75">
        <v>6</v>
      </c>
      <c r="H37" s="78" t="s">
        <v>54</v>
      </c>
      <c r="I37" s="210">
        <v>0</v>
      </c>
      <c r="J37" s="77" t="s">
        <v>55</v>
      </c>
      <c r="K37" s="79">
        <v>5</v>
      </c>
      <c r="L37" s="75">
        <v>80.599999999999994</v>
      </c>
      <c r="M37" s="79">
        <v>7</v>
      </c>
      <c r="N37" s="77" t="s">
        <v>33</v>
      </c>
      <c r="O37" s="79">
        <v>4</v>
      </c>
      <c r="P37" s="77" t="s">
        <v>52</v>
      </c>
      <c r="Q37" s="79">
        <v>3</v>
      </c>
      <c r="R37" s="77" t="s">
        <v>27</v>
      </c>
      <c r="S37" s="79">
        <v>0</v>
      </c>
      <c r="T37" s="79">
        <v>90</v>
      </c>
      <c r="U37" s="79">
        <v>3</v>
      </c>
      <c r="V37" s="77" t="s">
        <v>50</v>
      </c>
      <c r="W37" s="79">
        <v>10</v>
      </c>
      <c r="X37" s="79">
        <v>7</v>
      </c>
      <c r="Y37" s="79">
        <v>5</v>
      </c>
      <c r="Z37" s="79">
        <v>22</v>
      </c>
      <c r="AA37" s="79">
        <v>1</v>
      </c>
      <c r="AB37" s="80" t="s">
        <v>54</v>
      </c>
      <c r="AC37" s="79">
        <v>0</v>
      </c>
      <c r="AD37" s="79">
        <v>100</v>
      </c>
      <c r="AE37" s="79">
        <v>3</v>
      </c>
      <c r="AF37" s="80" t="s">
        <v>51</v>
      </c>
      <c r="AG37" s="210">
        <v>10</v>
      </c>
      <c r="AH37" s="80" t="s">
        <v>47</v>
      </c>
      <c r="AI37" s="79">
        <v>10</v>
      </c>
      <c r="AJ37" s="178">
        <f t="shared" si="12"/>
        <v>67</v>
      </c>
      <c r="AK37" s="89">
        <f t="shared" si="9"/>
        <v>2658257.56</v>
      </c>
      <c r="AL37" s="92">
        <v>2472179.5300000003</v>
      </c>
      <c r="AM37" s="92">
        <v>186078.03</v>
      </c>
      <c r="AN37" s="89">
        <f t="shared" si="10"/>
        <v>3936358.87</v>
      </c>
      <c r="AO37" s="233">
        <v>3070359.92</v>
      </c>
      <c r="AP37" s="235">
        <v>865998.95</v>
      </c>
      <c r="AQ37" s="89">
        <f t="shared" si="11"/>
        <v>6594616.4299999997</v>
      </c>
      <c r="AR37" s="89">
        <f t="shared" si="3"/>
        <v>5542539.4500000002</v>
      </c>
      <c r="AS37" s="92">
        <f t="shared" si="4"/>
        <v>1052076.98</v>
      </c>
      <c r="AT37" s="212">
        <v>45107.420138888891</v>
      </c>
      <c r="AU37" s="213">
        <f t="shared" si="5"/>
        <v>7.0000000300949008</v>
      </c>
      <c r="AV37" s="213">
        <f t="shared" si="6"/>
        <v>21.999999964434135</v>
      </c>
      <c r="AW37" s="173">
        <v>4.4000000000000004</v>
      </c>
      <c r="AX37" s="78" t="s">
        <v>437</v>
      </c>
      <c r="AY37" s="78" t="s">
        <v>443</v>
      </c>
      <c r="AZ37" s="173" t="s">
        <v>25</v>
      </c>
      <c r="BA37" s="78" t="s">
        <v>444</v>
      </c>
      <c r="BB37" s="173">
        <v>4431.8999999999996</v>
      </c>
      <c r="BC37" s="173">
        <v>171</v>
      </c>
      <c r="BD37" s="173">
        <v>144</v>
      </c>
    </row>
    <row r="38" spans="1:56" s="11" customFormat="1" ht="39" customHeight="1" x14ac:dyDescent="0.25">
      <c r="A38" s="173">
        <f t="shared" si="7"/>
        <v>33</v>
      </c>
      <c r="B38" s="221" t="s">
        <v>267</v>
      </c>
      <c r="C38" s="78" t="s">
        <v>73</v>
      </c>
      <c r="D38" s="78" t="s">
        <v>24</v>
      </c>
      <c r="E38" s="209" t="s">
        <v>268</v>
      </c>
      <c r="F38" s="210">
        <v>1974</v>
      </c>
      <c r="G38" s="210">
        <v>6</v>
      </c>
      <c r="H38" s="78" t="s">
        <v>54</v>
      </c>
      <c r="I38" s="210">
        <v>0</v>
      </c>
      <c r="J38" s="78" t="s">
        <v>53</v>
      </c>
      <c r="K38" s="210">
        <v>5</v>
      </c>
      <c r="L38" s="210">
        <v>69.260000000000005</v>
      </c>
      <c r="M38" s="210">
        <v>5</v>
      </c>
      <c r="N38" s="78" t="s">
        <v>71</v>
      </c>
      <c r="O38" s="210">
        <v>10</v>
      </c>
      <c r="P38" s="78" t="s">
        <v>52</v>
      </c>
      <c r="Q38" s="210">
        <v>3</v>
      </c>
      <c r="R38" s="78" t="s">
        <v>27</v>
      </c>
      <c r="S38" s="210">
        <v>0</v>
      </c>
      <c r="T38" s="210">
        <v>98</v>
      </c>
      <c r="U38" s="210">
        <v>3</v>
      </c>
      <c r="V38" s="78" t="s">
        <v>70</v>
      </c>
      <c r="W38" s="210">
        <v>8</v>
      </c>
      <c r="X38" s="210">
        <v>3.5</v>
      </c>
      <c r="Y38" s="210">
        <v>3</v>
      </c>
      <c r="Z38" s="210">
        <v>20.5</v>
      </c>
      <c r="AA38" s="210">
        <v>1</v>
      </c>
      <c r="AB38" s="78" t="s">
        <v>54</v>
      </c>
      <c r="AC38" s="210">
        <v>0</v>
      </c>
      <c r="AD38" s="210">
        <v>107</v>
      </c>
      <c r="AE38" s="210">
        <v>3</v>
      </c>
      <c r="AF38" s="78" t="s">
        <v>51</v>
      </c>
      <c r="AG38" s="210">
        <v>10</v>
      </c>
      <c r="AH38" s="78" t="s">
        <v>62</v>
      </c>
      <c r="AI38" s="210">
        <v>10</v>
      </c>
      <c r="AJ38" s="178">
        <f t="shared" si="12"/>
        <v>67</v>
      </c>
      <c r="AK38" s="89">
        <f t="shared" si="9"/>
        <v>2641107.1800000002</v>
      </c>
      <c r="AL38" s="92">
        <v>2548668.4300000002</v>
      </c>
      <c r="AM38" s="92">
        <v>92438.75</v>
      </c>
      <c r="AN38" s="89">
        <f t="shared" si="10"/>
        <v>3915661.4</v>
      </c>
      <c r="AO38" s="92">
        <v>3112950.81</v>
      </c>
      <c r="AP38" s="92">
        <v>802710.59</v>
      </c>
      <c r="AQ38" s="89">
        <f t="shared" si="11"/>
        <v>6556768.5800000001</v>
      </c>
      <c r="AR38" s="89">
        <f t="shared" ref="AR38:AR69" si="13">AL38+AO38</f>
        <v>5661619.2400000002</v>
      </c>
      <c r="AS38" s="92">
        <f t="shared" ref="AS38:AS69" si="14">AM38+AP38</f>
        <v>895149.34</v>
      </c>
      <c r="AT38" s="212">
        <v>45136.423611111109</v>
      </c>
      <c r="AU38" s="213">
        <f t="shared" ref="AU38:AU59" si="15">AM38/AK38*100</f>
        <v>3.4999999507782187</v>
      </c>
      <c r="AV38" s="213">
        <f t="shared" ref="AV38:AV69" si="16">AP38/AN38*100</f>
        <v>20.500000076615411</v>
      </c>
      <c r="AW38" s="236">
        <v>4.58</v>
      </c>
      <c r="AX38" s="184" t="s">
        <v>264</v>
      </c>
      <c r="AY38" s="78" t="s">
        <v>269</v>
      </c>
      <c r="AZ38" s="222"/>
      <c r="BA38" s="223" t="s">
        <v>270</v>
      </c>
      <c r="BB38" s="131">
        <v>3673</v>
      </c>
      <c r="BC38" s="124">
        <v>228</v>
      </c>
      <c r="BD38" s="124">
        <v>193</v>
      </c>
    </row>
    <row r="39" spans="1:56" s="11" customFormat="1" ht="39" customHeight="1" x14ac:dyDescent="0.25">
      <c r="A39" s="173">
        <f t="shared" si="7"/>
        <v>34</v>
      </c>
      <c r="B39" s="221" t="s">
        <v>271</v>
      </c>
      <c r="C39" s="78" t="s">
        <v>73</v>
      </c>
      <c r="D39" s="78" t="s">
        <v>24</v>
      </c>
      <c r="E39" s="209" t="s">
        <v>272</v>
      </c>
      <c r="F39" s="210">
        <v>1966</v>
      </c>
      <c r="G39" s="210">
        <v>6</v>
      </c>
      <c r="H39" s="78" t="s">
        <v>54</v>
      </c>
      <c r="I39" s="210">
        <v>0</v>
      </c>
      <c r="J39" s="78" t="s">
        <v>53</v>
      </c>
      <c r="K39" s="210">
        <v>5</v>
      </c>
      <c r="L39" s="210">
        <v>68.78</v>
      </c>
      <c r="M39" s="210">
        <v>5</v>
      </c>
      <c r="N39" s="78" t="s">
        <v>71</v>
      </c>
      <c r="O39" s="210">
        <v>10</v>
      </c>
      <c r="P39" s="78" t="s">
        <v>52</v>
      </c>
      <c r="Q39" s="210">
        <v>3</v>
      </c>
      <c r="R39" s="78" t="s">
        <v>27</v>
      </c>
      <c r="S39" s="210">
        <v>0</v>
      </c>
      <c r="T39" s="210">
        <v>60</v>
      </c>
      <c r="U39" s="210">
        <v>3</v>
      </c>
      <c r="V39" s="78" t="s">
        <v>70</v>
      </c>
      <c r="W39" s="210">
        <v>8</v>
      </c>
      <c r="X39" s="210">
        <v>3.5</v>
      </c>
      <c r="Y39" s="210">
        <v>3</v>
      </c>
      <c r="Z39" s="210">
        <v>20.5</v>
      </c>
      <c r="AA39" s="210">
        <v>1</v>
      </c>
      <c r="AB39" s="78" t="s">
        <v>54</v>
      </c>
      <c r="AC39" s="210">
        <v>0</v>
      </c>
      <c r="AD39" s="210">
        <v>101</v>
      </c>
      <c r="AE39" s="210">
        <v>3</v>
      </c>
      <c r="AF39" s="78" t="s">
        <v>51</v>
      </c>
      <c r="AG39" s="210">
        <v>10</v>
      </c>
      <c r="AH39" s="78" t="s">
        <v>47</v>
      </c>
      <c r="AI39" s="210">
        <v>10</v>
      </c>
      <c r="AJ39" s="178">
        <f t="shared" si="12"/>
        <v>67</v>
      </c>
      <c r="AK39" s="89">
        <f t="shared" si="9"/>
        <v>1244479.03</v>
      </c>
      <c r="AL39" s="90">
        <v>1200922.26</v>
      </c>
      <c r="AM39" s="92">
        <v>43556.77</v>
      </c>
      <c r="AN39" s="89">
        <f t="shared" si="10"/>
        <v>804204.55</v>
      </c>
      <c r="AO39" s="92">
        <v>639342.62</v>
      </c>
      <c r="AP39" s="92">
        <v>164861.93</v>
      </c>
      <c r="AQ39" s="89">
        <f t="shared" si="11"/>
        <v>2048683.5799999998</v>
      </c>
      <c r="AR39" s="89">
        <f t="shared" si="13"/>
        <v>1840264.88</v>
      </c>
      <c r="AS39" s="92">
        <f t="shared" si="14"/>
        <v>208418.69999999998</v>
      </c>
      <c r="AT39" s="212">
        <v>45136.430555555555</v>
      </c>
      <c r="AU39" s="213">
        <f t="shared" si="15"/>
        <v>3.5000003174018928</v>
      </c>
      <c r="AV39" s="213">
        <f t="shared" si="16"/>
        <v>20.499999658047194</v>
      </c>
      <c r="AW39" s="130">
        <v>2.71</v>
      </c>
      <c r="AX39" s="184" t="s">
        <v>264</v>
      </c>
      <c r="AY39" s="78" t="s">
        <v>273</v>
      </c>
      <c r="AZ39" s="222"/>
      <c r="BA39" s="223" t="s">
        <v>274</v>
      </c>
      <c r="BB39" s="131">
        <v>2190</v>
      </c>
      <c r="BC39" s="124">
        <v>116</v>
      </c>
      <c r="BD39" s="124">
        <v>94</v>
      </c>
    </row>
    <row r="40" spans="1:56" s="11" customFormat="1" ht="70.5" customHeight="1" x14ac:dyDescent="0.25">
      <c r="A40" s="14">
        <f t="shared" si="7"/>
        <v>35</v>
      </c>
      <c r="B40" s="53" t="s">
        <v>170</v>
      </c>
      <c r="C40" s="15" t="s">
        <v>87</v>
      </c>
      <c r="D40" s="15" t="s">
        <v>400</v>
      </c>
      <c r="E40" s="52" t="s">
        <v>171</v>
      </c>
      <c r="F40" s="147">
        <v>1952</v>
      </c>
      <c r="G40" s="147">
        <v>6</v>
      </c>
      <c r="H40" s="15" t="s">
        <v>54</v>
      </c>
      <c r="I40" s="147">
        <v>0</v>
      </c>
      <c r="J40" s="15" t="s">
        <v>53</v>
      </c>
      <c r="K40" s="147">
        <v>5</v>
      </c>
      <c r="L40" s="52">
        <v>90</v>
      </c>
      <c r="M40" s="147">
        <v>8</v>
      </c>
      <c r="N40" s="15" t="s">
        <v>33</v>
      </c>
      <c r="O40" s="147">
        <v>4</v>
      </c>
      <c r="P40" s="15" t="s">
        <v>52</v>
      </c>
      <c r="Q40" s="147">
        <v>3</v>
      </c>
      <c r="R40" s="15" t="s">
        <v>27</v>
      </c>
      <c r="S40" s="147">
        <v>0</v>
      </c>
      <c r="T40" s="147">
        <v>120</v>
      </c>
      <c r="U40" s="147">
        <v>4</v>
      </c>
      <c r="V40" s="15" t="s">
        <v>50</v>
      </c>
      <c r="W40" s="147">
        <v>10</v>
      </c>
      <c r="X40" s="52">
        <v>3.5</v>
      </c>
      <c r="Y40" s="52">
        <v>3</v>
      </c>
      <c r="Z40" s="52" t="s">
        <v>25</v>
      </c>
      <c r="AA40" s="52">
        <v>0</v>
      </c>
      <c r="AB40" s="35" t="s">
        <v>54</v>
      </c>
      <c r="AC40" s="52">
        <v>0</v>
      </c>
      <c r="AD40" s="52">
        <v>98.2</v>
      </c>
      <c r="AE40" s="147">
        <v>3</v>
      </c>
      <c r="AF40" s="35" t="s">
        <v>51</v>
      </c>
      <c r="AG40" s="25">
        <v>10</v>
      </c>
      <c r="AH40" s="35" t="s">
        <v>47</v>
      </c>
      <c r="AI40" s="147">
        <v>10</v>
      </c>
      <c r="AJ40" s="36">
        <f t="shared" si="12"/>
        <v>66</v>
      </c>
      <c r="AK40" s="50">
        <f t="shared" si="9"/>
        <v>4765907.9300000006</v>
      </c>
      <c r="AL40" s="51">
        <v>4599101.1500000004</v>
      </c>
      <c r="AM40" s="51">
        <v>166806.78</v>
      </c>
      <c r="AN40" s="50">
        <f t="shared" si="10"/>
        <v>0</v>
      </c>
      <c r="AO40" s="51">
        <v>0</v>
      </c>
      <c r="AP40" s="51">
        <v>0</v>
      </c>
      <c r="AQ40" s="50">
        <f t="shared" si="11"/>
        <v>4765907.9300000006</v>
      </c>
      <c r="AR40" s="50">
        <f t="shared" si="13"/>
        <v>4599101.1500000004</v>
      </c>
      <c r="AS40" s="51">
        <f t="shared" si="14"/>
        <v>166806.78</v>
      </c>
      <c r="AT40" s="104">
        <v>45106.673611111109</v>
      </c>
      <c r="AU40" s="110">
        <f t="shared" si="15"/>
        <v>3.5000000514067833</v>
      </c>
      <c r="AV40" s="110" t="e">
        <f t="shared" si="16"/>
        <v>#DIV/0!</v>
      </c>
      <c r="AW40" s="143">
        <v>7.7</v>
      </c>
      <c r="AX40" s="55" t="s">
        <v>159</v>
      </c>
      <c r="AY40" s="16" t="s">
        <v>172</v>
      </c>
      <c r="AZ40" s="115"/>
      <c r="BA40" s="117" t="s">
        <v>173</v>
      </c>
      <c r="BB40" s="122">
        <v>13634</v>
      </c>
      <c r="BC40" s="123">
        <v>243</v>
      </c>
      <c r="BD40" s="123">
        <v>200</v>
      </c>
    </row>
    <row r="41" spans="1:56" s="11" customFormat="1" ht="43.5" customHeight="1" x14ac:dyDescent="0.25">
      <c r="A41" s="14">
        <f t="shared" si="7"/>
        <v>36</v>
      </c>
      <c r="B41" s="102" t="s">
        <v>60</v>
      </c>
      <c r="C41" s="15" t="s">
        <v>80</v>
      </c>
      <c r="D41" s="16" t="s">
        <v>24</v>
      </c>
      <c r="E41" s="147" t="s">
        <v>410</v>
      </c>
      <c r="F41" s="147">
        <v>1975</v>
      </c>
      <c r="G41" s="12">
        <v>6</v>
      </c>
      <c r="H41" s="15" t="s">
        <v>54</v>
      </c>
      <c r="I41" s="12">
        <v>0</v>
      </c>
      <c r="J41" s="15" t="s">
        <v>55</v>
      </c>
      <c r="K41" s="12">
        <v>5</v>
      </c>
      <c r="L41" s="12">
        <v>77.25</v>
      </c>
      <c r="M41" s="12">
        <v>7</v>
      </c>
      <c r="N41" s="15" t="s">
        <v>211</v>
      </c>
      <c r="O41" s="147">
        <v>1</v>
      </c>
      <c r="P41" s="15" t="s">
        <v>52</v>
      </c>
      <c r="Q41" s="147">
        <v>3</v>
      </c>
      <c r="R41" s="15" t="s">
        <v>27</v>
      </c>
      <c r="S41" s="147">
        <v>3</v>
      </c>
      <c r="T41" s="147">
        <v>145</v>
      </c>
      <c r="U41" s="147">
        <v>4</v>
      </c>
      <c r="V41" s="15" t="s">
        <v>212</v>
      </c>
      <c r="W41" s="147">
        <v>10</v>
      </c>
      <c r="X41" s="147">
        <v>3.5</v>
      </c>
      <c r="Y41" s="147">
        <v>3</v>
      </c>
      <c r="Z41" s="147">
        <v>20.5</v>
      </c>
      <c r="AA41" s="147">
        <v>1</v>
      </c>
      <c r="AB41" s="35" t="s">
        <v>54</v>
      </c>
      <c r="AC41" s="147">
        <v>0</v>
      </c>
      <c r="AD41" s="147">
        <v>98.3</v>
      </c>
      <c r="AE41" s="147">
        <v>3</v>
      </c>
      <c r="AF41" s="35" t="s">
        <v>51</v>
      </c>
      <c r="AG41" s="147">
        <v>10</v>
      </c>
      <c r="AH41" s="35" t="s">
        <v>47</v>
      </c>
      <c r="AI41" s="147">
        <v>10</v>
      </c>
      <c r="AJ41" s="23">
        <f>SUM(G41+I41+K41+M41+O41+Q41+S41+U41+W41+Y41+AA41+AC41+AE41+AG41+AI41)</f>
        <v>66</v>
      </c>
      <c r="AK41" s="50">
        <f t="shared" si="9"/>
        <v>1745497.8</v>
      </c>
      <c r="AL41" s="51">
        <v>1684405.3800000001</v>
      </c>
      <c r="AM41" s="51">
        <v>61092.42</v>
      </c>
      <c r="AN41" s="50">
        <f t="shared" si="10"/>
        <v>527254</v>
      </c>
      <c r="AO41" s="51">
        <v>419166.93</v>
      </c>
      <c r="AP41" s="51">
        <v>108087.06999999999</v>
      </c>
      <c r="AQ41" s="50">
        <f t="shared" si="11"/>
        <v>2272751.7999999998</v>
      </c>
      <c r="AR41" s="50">
        <f t="shared" si="13"/>
        <v>2103572.31</v>
      </c>
      <c r="AS41" s="51">
        <f t="shared" si="14"/>
        <v>169179.49</v>
      </c>
      <c r="AT41" s="153">
        <v>45106.701388888891</v>
      </c>
      <c r="AU41" s="154">
        <f t="shared" si="15"/>
        <v>3.4999998281292592</v>
      </c>
      <c r="AV41" s="154">
        <f t="shared" si="16"/>
        <v>20.5</v>
      </c>
      <c r="AW41" s="151">
        <v>9</v>
      </c>
      <c r="AX41" s="150" t="s">
        <v>159</v>
      </c>
      <c r="AY41" s="24" t="s">
        <v>240</v>
      </c>
      <c r="AZ41" s="155"/>
      <c r="BA41" s="288" t="s">
        <v>241</v>
      </c>
      <c r="BB41" s="122">
        <v>7014</v>
      </c>
      <c r="BC41" s="156">
        <v>377</v>
      </c>
      <c r="BD41" s="123">
        <v>334</v>
      </c>
    </row>
    <row r="42" spans="1:56" s="11" customFormat="1" ht="43.5" customHeight="1" x14ac:dyDescent="0.25">
      <c r="A42" s="14">
        <f t="shared" si="7"/>
        <v>37</v>
      </c>
      <c r="B42" s="48" t="s">
        <v>100</v>
      </c>
      <c r="C42" s="15" t="s">
        <v>98</v>
      </c>
      <c r="D42" s="15" t="s">
        <v>66</v>
      </c>
      <c r="E42" s="52" t="s">
        <v>411</v>
      </c>
      <c r="F42" s="147" t="s">
        <v>316</v>
      </c>
      <c r="G42" s="147">
        <v>5</v>
      </c>
      <c r="H42" s="15" t="s">
        <v>54</v>
      </c>
      <c r="I42" s="147">
        <v>0</v>
      </c>
      <c r="J42" s="16" t="s">
        <v>53</v>
      </c>
      <c r="K42" s="147">
        <v>5</v>
      </c>
      <c r="L42" s="132" t="s">
        <v>317</v>
      </c>
      <c r="M42" s="147">
        <v>4</v>
      </c>
      <c r="N42" s="15" t="s">
        <v>33</v>
      </c>
      <c r="O42" s="147">
        <v>8</v>
      </c>
      <c r="P42" s="15"/>
      <c r="Q42" s="147">
        <v>0</v>
      </c>
      <c r="R42" s="15" t="s">
        <v>26</v>
      </c>
      <c r="S42" s="147">
        <v>3</v>
      </c>
      <c r="T42" s="147">
        <v>230</v>
      </c>
      <c r="U42" s="147">
        <v>7</v>
      </c>
      <c r="V42" s="15" t="s">
        <v>318</v>
      </c>
      <c r="W42" s="147">
        <v>10</v>
      </c>
      <c r="X42" s="132">
        <v>5</v>
      </c>
      <c r="Y42" s="52">
        <v>3</v>
      </c>
      <c r="Z42" s="132"/>
      <c r="AA42" s="52">
        <v>0</v>
      </c>
      <c r="AB42" s="35" t="s">
        <v>54</v>
      </c>
      <c r="AC42" s="52">
        <v>0</v>
      </c>
      <c r="AD42" s="132" t="s">
        <v>319</v>
      </c>
      <c r="AE42" s="147">
        <v>0</v>
      </c>
      <c r="AF42" s="35" t="s">
        <v>51</v>
      </c>
      <c r="AG42" s="25">
        <v>10</v>
      </c>
      <c r="AH42" s="35" t="s">
        <v>47</v>
      </c>
      <c r="AI42" s="147">
        <v>10</v>
      </c>
      <c r="AJ42" s="36">
        <f t="shared" ref="AJ42:AJ47" si="17">G42+I42+K42+M42+O42+Q42+S42+U42+W42+Y42+AA42+AC42+AE42+AG42+AI42</f>
        <v>65</v>
      </c>
      <c r="AK42" s="50">
        <f t="shared" si="9"/>
        <v>3368242.04</v>
      </c>
      <c r="AL42" s="51">
        <v>3199829.94</v>
      </c>
      <c r="AM42" s="51">
        <v>168412.1</v>
      </c>
      <c r="AN42" s="50">
        <f t="shared" si="10"/>
        <v>0</v>
      </c>
      <c r="AO42" s="51">
        <v>0</v>
      </c>
      <c r="AP42" s="51">
        <v>0</v>
      </c>
      <c r="AQ42" s="50">
        <f t="shared" si="11"/>
        <v>3368242.04</v>
      </c>
      <c r="AR42" s="50">
        <f t="shared" si="13"/>
        <v>3199829.94</v>
      </c>
      <c r="AS42" s="51">
        <f t="shared" si="14"/>
        <v>168412.1</v>
      </c>
      <c r="AT42" s="104">
        <v>45104.680555555555</v>
      </c>
      <c r="AU42" s="110">
        <f t="shared" si="15"/>
        <v>4.9999999406218443</v>
      </c>
      <c r="AV42" s="110" t="e">
        <f t="shared" si="16"/>
        <v>#DIV/0!</v>
      </c>
      <c r="AW42" s="127">
        <v>14.48</v>
      </c>
      <c r="AX42" s="133" t="s">
        <v>474</v>
      </c>
      <c r="AY42" s="106"/>
      <c r="AZ42" s="134" t="s">
        <v>320</v>
      </c>
      <c r="BA42" s="135" t="s">
        <v>321</v>
      </c>
      <c r="BB42" s="136">
        <v>6875</v>
      </c>
      <c r="BC42" s="137">
        <v>575</v>
      </c>
      <c r="BD42" s="138">
        <v>462</v>
      </c>
    </row>
    <row r="43" spans="1:56" s="11" customFormat="1" ht="43.5" customHeight="1" x14ac:dyDescent="0.25">
      <c r="A43" s="14">
        <f t="shared" si="7"/>
        <v>38</v>
      </c>
      <c r="B43" s="48" t="s">
        <v>114</v>
      </c>
      <c r="C43" s="15" t="s">
        <v>102</v>
      </c>
      <c r="D43" s="15" t="s">
        <v>32</v>
      </c>
      <c r="E43" s="49" t="s">
        <v>382</v>
      </c>
      <c r="F43" s="25">
        <v>1984</v>
      </c>
      <c r="G43" s="25">
        <v>6</v>
      </c>
      <c r="H43" s="16" t="s">
        <v>54</v>
      </c>
      <c r="I43" s="25">
        <v>0</v>
      </c>
      <c r="J43" s="15" t="s">
        <v>55</v>
      </c>
      <c r="K43" s="147">
        <v>5</v>
      </c>
      <c r="L43" s="25">
        <v>86.28</v>
      </c>
      <c r="M43" s="25">
        <v>6</v>
      </c>
      <c r="N43" s="15" t="s">
        <v>33</v>
      </c>
      <c r="O43" s="147">
        <v>4</v>
      </c>
      <c r="P43" s="15" t="s">
        <v>52</v>
      </c>
      <c r="Q43" s="147">
        <v>3</v>
      </c>
      <c r="R43" s="15" t="s">
        <v>27</v>
      </c>
      <c r="S43" s="147">
        <v>0</v>
      </c>
      <c r="T43" s="25">
        <v>88</v>
      </c>
      <c r="U43" s="25">
        <v>3</v>
      </c>
      <c r="V43" s="15" t="s">
        <v>50</v>
      </c>
      <c r="W43" s="147">
        <v>10</v>
      </c>
      <c r="X43" s="25">
        <v>5.0999999999999996</v>
      </c>
      <c r="Y43" s="25">
        <v>5</v>
      </c>
      <c r="Z43" s="25">
        <v>30.1</v>
      </c>
      <c r="AA43" s="25">
        <v>3</v>
      </c>
      <c r="AB43" s="35" t="s">
        <v>54</v>
      </c>
      <c r="AC43" s="25">
        <v>0</v>
      </c>
      <c r="AD43" s="25">
        <v>92.4</v>
      </c>
      <c r="AE43" s="25">
        <v>0</v>
      </c>
      <c r="AF43" s="35" t="s">
        <v>51</v>
      </c>
      <c r="AG43" s="25">
        <v>10</v>
      </c>
      <c r="AH43" s="35" t="s">
        <v>47</v>
      </c>
      <c r="AI43" s="147">
        <v>10</v>
      </c>
      <c r="AJ43" s="36">
        <f t="shared" si="17"/>
        <v>65</v>
      </c>
      <c r="AK43" s="50">
        <f t="shared" si="9"/>
        <v>3166552.98</v>
      </c>
      <c r="AL43" s="51">
        <v>3005058.78</v>
      </c>
      <c r="AM43" s="51">
        <v>161494.20000000001</v>
      </c>
      <c r="AN43" s="50">
        <f t="shared" si="10"/>
        <v>2871121.08</v>
      </c>
      <c r="AO43" s="51">
        <v>2006913.6300000001</v>
      </c>
      <c r="AP43" s="51">
        <v>864207.45</v>
      </c>
      <c r="AQ43" s="50">
        <f t="shared" si="11"/>
        <v>6037674.0600000005</v>
      </c>
      <c r="AR43" s="50">
        <f t="shared" si="13"/>
        <v>5011972.41</v>
      </c>
      <c r="AS43" s="51">
        <f t="shared" si="14"/>
        <v>1025701.6499999999</v>
      </c>
      <c r="AT43" s="104">
        <v>45106.420138888891</v>
      </c>
      <c r="AU43" s="110">
        <f t="shared" si="15"/>
        <v>5.0999999374714395</v>
      </c>
      <c r="AV43" s="110">
        <f t="shared" si="16"/>
        <v>30.100000171361629</v>
      </c>
      <c r="AW43" s="15">
        <v>2.4</v>
      </c>
      <c r="AX43" s="15" t="s">
        <v>445</v>
      </c>
      <c r="AY43" s="15" t="s">
        <v>446</v>
      </c>
      <c r="AZ43" s="15" t="s">
        <v>25</v>
      </c>
      <c r="BA43" s="15" t="s">
        <v>447</v>
      </c>
      <c r="BB43" s="15">
        <v>4143.3</v>
      </c>
      <c r="BC43" s="15">
        <v>217</v>
      </c>
      <c r="BD43" s="15">
        <v>182</v>
      </c>
    </row>
    <row r="44" spans="1:56" s="11" customFormat="1" ht="43.5" customHeight="1" x14ac:dyDescent="0.25">
      <c r="A44" s="14">
        <f t="shared" si="7"/>
        <v>39</v>
      </c>
      <c r="B44" s="48" t="s">
        <v>383</v>
      </c>
      <c r="C44" s="15" t="s">
        <v>102</v>
      </c>
      <c r="D44" s="15" t="s">
        <v>32</v>
      </c>
      <c r="E44" s="52" t="s">
        <v>384</v>
      </c>
      <c r="F44" s="147">
        <v>1983</v>
      </c>
      <c r="G44" s="147">
        <v>6</v>
      </c>
      <c r="H44" s="16" t="s">
        <v>54</v>
      </c>
      <c r="I44" s="25">
        <v>0</v>
      </c>
      <c r="J44" s="15" t="s">
        <v>55</v>
      </c>
      <c r="K44" s="147">
        <v>5</v>
      </c>
      <c r="L44" s="52">
        <v>87.12</v>
      </c>
      <c r="M44" s="147">
        <v>6</v>
      </c>
      <c r="N44" s="15" t="s">
        <v>33</v>
      </c>
      <c r="O44" s="147">
        <v>4</v>
      </c>
      <c r="P44" s="15" t="s">
        <v>52</v>
      </c>
      <c r="Q44" s="147">
        <v>3</v>
      </c>
      <c r="R44" s="15" t="s">
        <v>27</v>
      </c>
      <c r="S44" s="147">
        <v>0</v>
      </c>
      <c r="T44" s="147">
        <v>88</v>
      </c>
      <c r="U44" s="147">
        <v>3</v>
      </c>
      <c r="V44" s="15" t="s">
        <v>50</v>
      </c>
      <c r="W44" s="147">
        <v>10</v>
      </c>
      <c r="X44" s="52">
        <v>5.0999999999999996</v>
      </c>
      <c r="Y44" s="52">
        <v>5</v>
      </c>
      <c r="Z44" s="52">
        <v>30.1</v>
      </c>
      <c r="AA44" s="52">
        <v>3</v>
      </c>
      <c r="AB44" s="35" t="s">
        <v>54</v>
      </c>
      <c r="AC44" s="52">
        <v>0</v>
      </c>
      <c r="AD44" s="52">
        <v>91.6</v>
      </c>
      <c r="AE44" s="147">
        <v>0</v>
      </c>
      <c r="AF44" s="35" t="s">
        <v>51</v>
      </c>
      <c r="AG44" s="25">
        <v>10</v>
      </c>
      <c r="AH44" s="35" t="s">
        <v>47</v>
      </c>
      <c r="AI44" s="147">
        <v>10</v>
      </c>
      <c r="AJ44" s="36">
        <f t="shared" si="17"/>
        <v>65</v>
      </c>
      <c r="AK44" s="50">
        <f t="shared" si="9"/>
        <v>3043873.37</v>
      </c>
      <c r="AL44" s="51">
        <v>2888635.83</v>
      </c>
      <c r="AM44" s="108">
        <v>155237.54</v>
      </c>
      <c r="AN44" s="50">
        <f t="shared" si="10"/>
        <v>3790495.63</v>
      </c>
      <c r="AO44" s="51">
        <v>2649556.4500000002</v>
      </c>
      <c r="AP44" s="51">
        <v>1140939.18</v>
      </c>
      <c r="AQ44" s="50">
        <f t="shared" si="11"/>
        <v>6834369</v>
      </c>
      <c r="AR44" s="50">
        <f t="shared" si="13"/>
        <v>5538192.2800000003</v>
      </c>
      <c r="AS44" s="51">
        <f t="shared" si="14"/>
        <v>1296176.72</v>
      </c>
      <c r="AT44" s="104">
        <v>45106.423611111109</v>
      </c>
      <c r="AU44" s="110">
        <f t="shared" si="15"/>
        <v>5.0999999385651185</v>
      </c>
      <c r="AV44" s="110">
        <f t="shared" si="16"/>
        <v>30.099999877852383</v>
      </c>
      <c r="AW44" s="15">
        <v>4.0999999999999996</v>
      </c>
      <c r="AX44" s="15" t="s">
        <v>264</v>
      </c>
      <c r="AY44" s="238" t="s">
        <v>448</v>
      </c>
      <c r="AZ44" s="15" t="s">
        <v>25</v>
      </c>
      <c r="BA44" s="15" t="s">
        <v>449</v>
      </c>
      <c r="BB44" s="15">
        <v>4698</v>
      </c>
      <c r="BC44" s="15">
        <v>158</v>
      </c>
      <c r="BD44" s="15">
        <v>144</v>
      </c>
    </row>
    <row r="45" spans="1:56" s="11" customFormat="1" ht="43.5" customHeight="1" x14ac:dyDescent="0.25">
      <c r="A45" s="14">
        <f t="shared" si="7"/>
        <v>40</v>
      </c>
      <c r="B45" s="46" t="s">
        <v>181</v>
      </c>
      <c r="C45" s="15" t="s">
        <v>87</v>
      </c>
      <c r="D45" s="15" t="s">
        <v>24</v>
      </c>
      <c r="E45" s="35" t="s">
        <v>403</v>
      </c>
      <c r="F45" s="15">
        <v>1962</v>
      </c>
      <c r="G45" s="15">
        <v>6</v>
      </c>
      <c r="H45" s="15" t="s">
        <v>54</v>
      </c>
      <c r="I45" s="15">
        <v>0</v>
      </c>
      <c r="J45" s="15" t="s">
        <v>53</v>
      </c>
      <c r="K45" s="15">
        <v>5</v>
      </c>
      <c r="L45" s="35">
        <v>79</v>
      </c>
      <c r="M45" s="15">
        <v>5</v>
      </c>
      <c r="N45" s="15" t="s">
        <v>33</v>
      </c>
      <c r="O45" s="15">
        <v>6</v>
      </c>
      <c r="P45" s="15" t="s">
        <v>52</v>
      </c>
      <c r="Q45" s="15">
        <v>3</v>
      </c>
      <c r="R45" s="15" t="s">
        <v>27</v>
      </c>
      <c r="S45" s="15">
        <v>0</v>
      </c>
      <c r="T45" s="15">
        <v>60</v>
      </c>
      <c r="U45" s="15">
        <v>3</v>
      </c>
      <c r="V45" s="15" t="s">
        <v>50</v>
      </c>
      <c r="W45" s="15">
        <v>10</v>
      </c>
      <c r="X45" s="35">
        <v>3.5</v>
      </c>
      <c r="Y45" s="35">
        <v>3</v>
      </c>
      <c r="Z45" s="35">
        <v>20.5</v>
      </c>
      <c r="AA45" s="35">
        <v>1</v>
      </c>
      <c r="AB45" s="35" t="s">
        <v>54</v>
      </c>
      <c r="AC45" s="35">
        <v>0</v>
      </c>
      <c r="AD45" s="35">
        <v>98.5</v>
      </c>
      <c r="AE45" s="15">
        <v>3</v>
      </c>
      <c r="AF45" s="35" t="s">
        <v>51</v>
      </c>
      <c r="AG45" s="16">
        <v>10</v>
      </c>
      <c r="AH45" s="35" t="s">
        <v>47</v>
      </c>
      <c r="AI45" s="15">
        <v>10</v>
      </c>
      <c r="AJ45" s="36">
        <f t="shared" si="17"/>
        <v>65</v>
      </c>
      <c r="AK45" s="17">
        <f t="shared" si="9"/>
        <v>1025610.52</v>
      </c>
      <c r="AL45" s="13">
        <v>989714.15</v>
      </c>
      <c r="AM45" s="13">
        <v>35896.370000000003</v>
      </c>
      <c r="AN45" s="17">
        <f t="shared" si="10"/>
        <v>726346.67999999993</v>
      </c>
      <c r="AO45" s="13">
        <v>577445.61</v>
      </c>
      <c r="AP45" s="13">
        <v>148901.07</v>
      </c>
      <c r="AQ45" s="17">
        <f t="shared" si="11"/>
        <v>1751957.2</v>
      </c>
      <c r="AR45" s="17">
        <f t="shared" si="13"/>
        <v>1567159.76</v>
      </c>
      <c r="AS45" s="13">
        <f t="shared" si="14"/>
        <v>184797.44</v>
      </c>
      <c r="AT45" s="18">
        <v>45106.680555555555</v>
      </c>
      <c r="AU45" s="22">
        <f t="shared" si="15"/>
        <v>3.5000001755052206</v>
      </c>
      <c r="AV45" s="22">
        <f t="shared" si="16"/>
        <v>20.500000082605187</v>
      </c>
      <c r="AW45" s="143">
        <v>2.2999999999999998</v>
      </c>
      <c r="AX45" s="16" t="s">
        <v>159</v>
      </c>
      <c r="AY45" s="16" t="s">
        <v>182</v>
      </c>
      <c r="AZ45" s="14"/>
      <c r="BA45" s="16" t="s">
        <v>183</v>
      </c>
      <c r="BB45" s="120">
        <v>3061</v>
      </c>
      <c r="BC45" s="121">
        <v>130</v>
      </c>
      <c r="BD45" s="121">
        <v>103</v>
      </c>
    </row>
    <row r="46" spans="1:56" s="11" customFormat="1" ht="43.5" customHeight="1" x14ac:dyDescent="0.25">
      <c r="A46" s="14">
        <f t="shared" si="7"/>
        <v>41</v>
      </c>
      <c r="B46" s="46" t="s">
        <v>89</v>
      </c>
      <c r="C46" s="15" t="s">
        <v>87</v>
      </c>
      <c r="D46" s="15" t="s">
        <v>24</v>
      </c>
      <c r="E46" s="35" t="s">
        <v>184</v>
      </c>
      <c r="F46" s="54">
        <v>1979</v>
      </c>
      <c r="G46" s="15">
        <v>6</v>
      </c>
      <c r="H46" s="15" t="s">
        <v>54</v>
      </c>
      <c r="I46" s="15">
        <v>0</v>
      </c>
      <c r="J46" s="15" t="s">
        <v>53</v>
      </c>
      <c r="K46" s="15">
        <v>5</v>
      </c>
      <c r="L46" s="35">
        <v>70</v>
      </c>
      <c r="M46" s="15">
        <v>5</v>
      </c>
      <c r="N46" s="15" t="s">
        <v>33</v>
      </c>
      <c r="O46" s="15">
        <v>6</v>
      </c>
      <c r="P46" s="15" t="s">
        <v>52</v>
      </c>
      <c r="Q46" s="15">
        <v>3</v>
      </c>
      <c r="R46" s="15" t="s">
        <v>27</v>
      </c>
      <c r="S46" s="15">
        <v>0</v>
      </c>
      <c r="T46" s="15">
        <v>88</v>
      </c>
      <c r="U46" s="15">
        <v>3</v>
      </c>
      <c r="V46" s="15" t="s">
        <v>50</v>
      </c>
      <c r="W46" s="15">
        <v>10</v>
      </c>
      <c r="X46" s="35">
        <v>3.5</v>
      </c>
      <c r="Y46" s="35">
        <v>3</v>
      </c>
      <c r="Z46" s="35">
        <v>20.5</v>
      </c>
      <c r="AA46" s="35">
        <v>1</v>
      </c>
      <c r="AB46" s="35" t="s">
        <v>54</v>
      </c>
      <c r="AC46" s="35">
        <v>0</v>
      </c>
      <c r="AD46" s="35">
        <v>98.3</v>
      </c>
      <c r="AE46" s="15">
        <v>3</v>
      </c>
      <c r="AF46" s="35" t="s">
        <v>51</v>
      </c>
      <c r="AG46" s="16">
        <v>10</v>
      </c>
      <c r="AH46" s="35" t="s">
        <v>47</v>
      </c>
      <c r="AI46" s="15">
        <v>10</v>
      </c>
      <c r="AJ46" s="36">
        <f t="shared" si="17"/>
        <v>65</v>
      </c>
      <c r="AK46" s="17">
        <f t="shared" si="9"/>
        <v>4694860.13</v>
      </c>
      <c r="AL46" s="13">
        <v>4530540.0199999996</v>
      </c>
      <c r="AM46" s="13">
        <v>164320.10999999999</v>
      </c>
      <c r="AN46" s="17">
        <f t="shared" si="10"/>
        <v>1635121.38</v>
      </c>
      <c r="AO46" s="13">
        <v>1299921.49</v>
      </c>
      <c r="AP46" s="13">
        <v>335199.89</v>
      </c>
      <c r="AQ46" s="17">
        <f t="shared" si="11"/>
        <v>6329981.5099999998</v>
      </c>
      <c r="AR46" s="17">
        <f t="shared" si="13"/>
        <v>5830461.5099999998</v>
      </c>
      <c r="AS46" s="13">
        <f t="shared" si="14"/>
        <v>499520</v>
      </c>
      <c r="AT46" s="18">
        <v>45106.684027777781</v>
      </c>
      <c r="AU46" s="22">
        <f t="shared" si="15"/>
        <v>3.5000001160843954</v>
      </c>
      <c r="AV46" s="22">
        <f t="shared" si="16"/>
        <v>20.500000434218531</v>
      </c>
      <c r="AW46" s="143">
        <v>4</v>
      </c>
      <c r="AX46" s="16" t="s">
        <v>159</v>
      </c>
      <c r="AY46" s="16" t="s">
        <v>185</v>
      </c>
      <c r="AZ46" s="14"/>
      <c r="BA46" s="16" t="s">
        <v>186</v>
      </c>
      <c r="BB46" s="120">
        <v>17096</v>
      </c>
      <c r="BC46" s="121">
        <v>204</v>
      </c>
      <c r="BD46" s="121">
        <v>170</v>
      </c>
    </row>
    <row r="47" spans="1:56" s="11" customFormat="1" ht="43.5" customHeight="1" x14ac:dyDescent="0.25">
      <c r="A47" s="14">
        <f t="shared" si="7"/>
        <v>42</v>
      </c>
      <c r="B47" s="46" t="s">
        <v>188</v>
      </c>
      <c r="C47" s="15" t="s">
        <v>87</v>
      </c>
      <c r="D47" s="15" t="s">
        <v>24</v>
      </c>
      <c r="E47" s="35" t="s">
        <v>412</v>
      </c>
      <c r="F47" s="15">
        <v>1978</v>
      </c>
      <c r="G47" s="15">
        <v>6</v>
      </c>
      <c r="H47" s="15" t="s">
        <v>54</v>
      </c>
      <c r="I47" s="15">
        <v>0</v>
      </c>
      <c r="J47" s="15" t="s">
        <v>55</v>
      </c>
      <c r="K47" s="15">
        <v>5</v>
      </c>
      <c r="L47" s="35">
        <v>70</v>
      </c>
      <c r="M47" s="15">
        <v>5</v>
      </c>
      <c r="N47" s="15" t="s">
        <v>33</v>
      </c>
      <c r="O47" s="15">
        <v>8</v>
      </c>
      <c r="P47" s="15" t="s">
        <v>52</v>
      </c>
      <c r="Q47" s="15">
        <v>3</v>
      </c>
      <c r="R47" s="15" t="s">
        <v>27</v>
      </c>
      <c r="S47" s="15">
        <v>0</v>
      </c>
      <c r="T47" s="15">
        <v>146</v>
      </c>
      <c r="U47" s="15">
        <v>4</v>
      </c>
      <c r="V47" s="15" t="s">
        <v>50</v>
      </c>
      <c r="W47" s="15">
        <v>10</v>
      </c>
      <c r="X47" s="35" t="s">
        <v>25</v>
      </c>
      <c r="Y47" s="35">
        <v>0</v>
      </c>
      <c r="Z47" s="35">
        <v>20.5</v>
      </c>
      <c r="AA47" s="35">
        <v>1</v>
      </c>
      <c r="AB47" s="35" t="s">
        <v>54</v>
      </c>
      <c r="AC47" s="35">
        <v>0</v>
      </c>
      <c r="AD47" s="35">
        <v>98.2</v>
      </c>
      <c r="AE47" s="15">
        <v>3</v>
      </c>
      <c r="AF47" s="35" t="s">
        <v>51</v>
      </c>
      <c r="AG47" s="16">
        <v>10</v>
      </c>
      <c r="AH47" s="35" t="s">
        <v>47</v>
      </c>
      <c r="AI47" s="15">
        <v>10</v>
      </c>
      <c r="AJ47" s="36">
        <f t="shared" si="17"/>
        <v>65</v>
      </c>
      <c r="AK47" s="17">
        <f t="shared" si="9"/>
        <v>0</v>
      </c>
      <c r="AL47" s="13">
        <v>0</v>
      </c>
      <c r="AM47" s="13">
        <v>0</v>
      </c>
      <c r="AN47" s="17">
        <f t="shared" si="10"/>
        <v>3731089.1399999997</v>
      </c>
      <c r="AO47" s="13">
        <v>2966215.86</v>
      </c>
      <c r="AP47" s="13">
        <v>764873.28</v>
      </c>
      <c r="AQ47" s="17">
        <f t="shared" si="11"/>
        <v>3731089.1399999997</v>
      </c>
      <c r="AR47" s="17">
        <f t="shared" si="13"/>
        <v>2966215.86</v>
      </c>
      <c r="AS47" s="13">
        <f t="shared" si="14"/>
        <v>764873.28</v>
      </c>
      <c r="AT47" s="18">
        <v>45106.690972222219</v>
      </c>
      <c r="AU47" s="22" t="e">
        <f t="shared" si="15"/>
        <v>#DIV/0!</v>
      </c>
      <c r="AV47" s="22">
        <f t="shared" si="16"/>
        <v>20.500000168851503</v>
      </c>
      <c r="AW47" s="143">
        <v>7.6</v>
      </c>
      <c r="AX47" s="16" t="s">
        <v>159</v>
      </c>
      <c r="AY47" s="16" t="s">
        <v>189</v>
      </c>
      <c r="AZ47" s="14"/>
      <c r="BA47" s="16" t="s">
        <v>190</v>
      </c>
      <c r="BB47" s="120">
        <v>7681</v>
      </c>
      <c r="BC47" s="121">
        <v>191</v>
      </c>
      <c r="BD47" s="121">
        <v>158</v>
      </c>
    </row>
    <row r="48" spans="1:56" s="11" customFormat="1" ht="64.5" customHeight="1" x14ac:dyDescent="0.25">
      <c r="A48" s="14">
        <f t="shared" si="7"/>
        <v>43</v>
      </c>
      <c r="B48" s="107" t="s">
        <v>242</v>
      </c>
      <c r="C48" s="15" t="s">
        <v>80</v>
      </c>
      <c r="D48" s="16" t="s">
        <v>24</v>
      </c>
      <c r="E48" s="15" t="s">
        <v>413</v>
      </c>
      <c r="F48" s="15">
        <v>1956</v>
      </c>
      <c r="G48" s="39">
        <v>6</v>
      </c>
      <c r="H48" s="15" t="s">
        <v>54</v>
      </c>
      <c r="I48" s="39">
        <v>0</v>
      </c>
      <c r="J48" s="15" t="s">
        <v>55</v>
      </c>
      <c r="K48" s="39">
        <v>5</v>
      </c>
      <c r="L48" s="39">
        <v>71.010000000000005</v>
      </c>
      <c r="M48" s="39">
        <v>7</v>
      </c>
      <c r="N48" s="15" t="s">
        <v>211</v>
      </c>
      <c r="O48" s="15">
        <v>2</v>
      </c>
      <c r="P48" s="15" t="s">
        <v>52</v>
      </c>
      <c r="Q48" s="15">
        <v>3</v>
      </c>
      <c r="R48" s="15" t="s">
        <v>27</v>
      </c>
      <c r="S48" s="15">
        <v>3</v>
      </c>
      <c r="T48" s="15">
        <v>19</v>
      </c>
      <c r="U48" s="15">
        <v>2</v>
      </c>
      <c r="V48" s="15" t="s">
        <v>212</v>
      </c>
      <c r="W48" s="15">
        <v>10</v>
      </c>
      <c r="X48" s="15">
        <v>3.5</v>
      </c>
      <c r="Y48" s="15">
        <v>3</v>
      </c>
      <c r="Z48" s="15">
        <v>20.5</v>
      </c>
      <c r="AA48" s="15">
        <v>1</v>
      </c>
      <c r="AB48" s="35" t="s">
        <v>54</v>
      </c>
      <c r="AC48" s="15">
        <v>0</v>
      </c>
      <c r="AD48" s="15">
        <v>97.6</v>
      </c>
      <c r="AE48" s="15">
        <v>3</v>
      </c>
      <c r="AF48" s="35" t="s">
        <v>51</v>
      </c>
      <c r="AG48" s="15">
        <v>10</v>
      </c>
      <c r="AH48" s="35" t="s">
        <v>47</v>
      </c>
      <c r="AI48" s="15">
        <v>10</v>
      </c>
      <c r="AJ48" s="23">
        <f>SUM(G48+I48+K48+M48+O48+Q48+S48+U48+W48+Y48+AA48+AC48+AE48+AG48+AI48)</f>
        <v>65</v>
      </c>
      <c r="AK48" s="17">
        <f t="shared" si="9"/>
        <v>2502033.9</v>
      </c>
      <c r="AL48" s="13">
        <v>2414462.7199999997</v>
      </c>
      <c r="AM48" s="13">
        <v>87571.18</v>
      </c>
      <c r="AN48" s="17">
        <f t="shared" si="10"/>
        <v>2265054.71</v>
      </c>
      <c r="AO48" s="13">
        <v>1800718.49</v>
      </c>
      <c r="AP48" s="13">
        <v>464336.22</v>
      </c>
      <c r="AQ48" s="17">
        <f t="shared" si="11"/>
        <v>4767088.6099999994</v>
      </c>
      <c r="AR48" s="17">
        <f t="shared" si="13"/>
        <v>4215181.21</v>
      </c>
      <c r="AS48" s="13">
        <f t="shared" si="14"/>
        <v>551907.39999999991</v>
      </c>
      <c r="AT48" s="88">
        <v>45106.701388888891</v>
      </c>
      <c r="AU48" s="111">
        <f t="shared" si="15"/>
        <v>3.4999997402113534</v>
      </c>
      <c r="AV48" s="111">
        <f t="shared" si="16"/>
        <v>20.500000196463244</v>
      </c>
      <c r="AW48" s="151">
        <v>7.76</v>
      </c>
      <c r="AX48" s="113" t="s">
        <v>159</v>
      </c>
      <c r="AY48" s="24" t="s">
        <v>243</v>
      </c>
      <c r="AZ48" s="116"/>
      <c r="BA48" s="24" t="s">
        <v>244</v>
      </c>
      <c r="BB48" s="120">
        <v>4290</v>
      </c>
      <c r="BC48" s="126">
        <v>280</v>
      </c>
      <c r="BD48" s="121">
        <v>226</v>
      </c>
    </row>
    <row r="49" spans="1:56" s="11" customFormat="1" ht="43.5" customHeight="1" x14ac:dyDescent="0.25">
      <c r="A49" s="14">
        <f t="shared" si="7"/>
        <v>44</v>
      </c>
      <c r="B49" s="107" t="s">
        <v>82</v>
      </c>
      <c r="C49" s="15" t="s">
        <v>80</v>
      </c>
      <c r="D49" s="16" t="s">
        <v>24</v>
      </c>
      <c r="E49" s="15" t="s">
        <v>414</v>
      </c>
      <c r="F49" s="15">
        <v>1978</v>
      </c>
      <c r="G49" s="39">
        <v>6</v>
      </c>
      <c r="H49" s="15" t="s">
        <v>54</v>
      </c>
      <c r="I49" s="39">
        <v>0</v>
      </c>
      <c r="J49" s="15" t="s">
        <v>55</v>
      </c>
      <c r="K49" s="39">
        <v>5</v>
      </c>
      <c r="L49" s="39">
        <v>67.87</v>
      </c>
      <c r="M49" s="39">
        <v>6</v>
      </c>
      <c r="N49" s="15" t="s">
        <v>211</v>
      </c>
      <c r="O49" s="15">
        <v>2</v>
      </c>
      <c r="P49" s="15" t="s">
        <v>52</v>
      </c>
      <c r="Q49" s="15">
        <v>3</v>
      </c>
      <c r="R49" s="15" t="s">
        <v>27</v>
      </c>
      <c r="S49" s="15">
        <v>3</v>
      </c>
      <c r="T49" s="15">
        <v>56</v>
      </c>
      <c r="U49" s="15">
        <v>3</v>
      </c>
      <c r="V49" s="15" t="s">
        <v>212</v>
      </c>
      <c r="W49" s="15">
        <v>10</v>
      </c>
      <c r="X49" s="15">
        <v>3.5</v>
      </c>
      <c r="Y49" s="15">
        <v>3</v>
      </c>
      <c r="Z49" s="15">
        <v>20.5</v>
      </c>
      <c r="AA49" s="15">
        <v>1</v>
      </c>
      <c r="AB49" s="35" t="s">
        <v>54</v>
      </c>
      <c r="AC49" s="15">
        <v>0</v>
      </c>
      <c r="AD49" s="15">
        <v>97.9</v>
      </c>
      <c r="AE49" s="15">
        <v>3</v>
      </c>
      <c r="AF49" s="35" t="s">
        <v>51</v>
      </c>
      <c r="AG49" s="15">
        <v>10</v>
      </c>
      <c r="AH49" s="35" t="s">
        <v>47</v>
      </c>
      <c r="AI49" s="15">
        <v>10</v>
      </c>
      <c r="AJ49" s="23">
        <f>SUM(G49+I49+K49+M49+O49+Q49+S49+U49+W49+Y49+AA49+AC49+AE49+AG49+AI49)</f>
        <v>65</v>
      </c>
      <c r="AK49" s="17">
        <f t="shared" si="9"/>
        <v>1707366.12</v>
      </c>
      <c r="AL49" s="13">
        <v>1647608.31</v>
      </c>
      <c r="AM49" s="13">
        <v>59757.81</v>
      </c>
      <c r="AN49" s="17">
        <f t="shared" si="10"/>
        <v>815433.98</v>
      </c>
      <c r="AO49" s="13">
        <v>648270.01</v>
      </c>
      <c r="AP49" s="13">
        <v>167163.97</v>
      </c>
      <c r="AQ49" s="17">
        <f t="shared" si="11"/>
        <v>2522800.1</v>
      </c>
      <c r="AR49" s="17">
        <f t="shared" si="13"/>
        <v>2295878.3200000003</v>
      </c>
      <c r="AS49" s="13">
        <f t="shared" si="14"/>
        <v>226921.78</v>
      </c>
      <c r="AT49" s="88">
        <v>45106.701388888891</v>
      </c>
      <c r="AU49" s="111">
        <f t="shared" si="15"/>
        <v>3.4999997540070669</v>
      </c>
      <c r="AV49" s="111">
        <f t="shared" si="16"/>
        <v>20.500000502799747</v>
      </c>
      <c r="AW49" s="144">
        <v>3.96</v>
      </c>
      <c r="AX49" s="113" t="s">
        <v>159</v>
      </c>
      <c r="AY49" s="24" t="s">
        <v>245</v>
      </c>
      <c r="AZ49" s="116"/>
      <c r="BA49" s="24" t="s">
        <v>246</v>
      </c>
      <c r="BB49" s="120">
        <v>1318</v>
      </c>
      <c r="BC49" s="126">
        <v>145</v>
      </c>
      <c r="BD49" s="121">
        <v>126</v>
      </c>
    </row>
    <row r="50" spans="1:56" s="11" customFormat="1" ht="43.5" customHeight="1" x14ac:dyDescent="0.25">
      <c r="A50" s="14">
        <f t="shared" si="7"/>
        <v>45</v>
      </c>
      <c r="B50" s="107" t="s">
        <v>234</v>
      </c>
      <c r="C50" s="15" t="s">
        <v>80</v>
      </c>
      <c r="D50" s="16" t="s">
        <v>24</v>
      </c>
      <c r="E50" s="15" t="s">
        <v>415</v>
      </c>
      <c r="F50" s="15">
        <v>1989</v>
      </c>
      <c r="G50" s="39">
        <v>5</v>
      </c>
      <c r="H50" s="15" t="s">
        <v>54</v>
      </c>
      <c r="I50" s="39">
        <v>0</v>
      </c>
      <c r="J50" s="15" t="s">
        <v>55</v>
      </c>
      <c r="K50" s="39">
        <v>5</v>
      </c>
      <c r="L50" s="39">
        <v>69.03</v>
      </c>
      <c r="M50" s="39">
        <v>5</v>
      </c>
      <c r="N50" s="15" t="s">
        <v>211</v>
      </c>
      <c r="O50" s="15">
        <v>4</v>
      </c>
      <c r="P50" s="15" t="s">
        <v>52</v>
      </c>
      <c r="Q50" s="15">
        <v>3</v>
      </c>
      <c r="R50" s="15" t="s">
        <v>27</v>
      </c>
      <c r="S50" s="15">
        <v>3</v>
      </c>
      <c r="T50" s="15">
        <v>90</v>
      </c>
      <c r="U50" s="15">
        <v>3</v>
      </c>
      <c r="V50" s="15" t="s">
        <v>212</v>
      </c>
      <c r="W50" s="15">
        <v>10</v>
      </c>
      <c r="X50" s="15">
        <v>3.5</v>
      </c>
      <c r="Y50" s="15">
        <v>3</v>
      </c>
      <c r="Z50" s="15">
        <v>20.5</v>
      </c>
      <c r="AA50" s="15">
        <v>1</v>
      </c>
      <c r="AB50" s="35" t="s">
        <v>54</v>
      </c>
      <c r="AC50" s="15">
        <v>0</v>
      </c>
      <c r="AD50" s="15">
        <v>96.6</v>
      </c>
      <c r="AE50" s="15">
        <v>3</v>
      </c>
      <c r="AF50" s="35" t="s">
        <v>51</v>
      </c>
      <c r="AG50" s="15">
        <v>10</v>
      </c>
      <c r="AH50" s="35" t="s">
        <v>47</v>
      </c>
      <c r="AI50" s="15">
        <v>10</v>
      </c>
      <c r="AJ50" s="23">
        <f>SUM(G50+I50+K50+M50+O50+Q50+S50+U50+W50+Y50+AA50+AC50+AE50+AG50+AI50)</f>
        <v>65</v>
      </c>
      <c r="AK50" s="17">
        <f t="shared" si="9"/>
        <v>1516582.84</v>
      </c>
      <c r="AL50" s="13">
        <v>1463502.4500000002</v>
      </c>
      <c r="AM50" s="13">
        <v>53080.39</v>
      </c>
      <c r="AN50" s="17">
        <f t="shared" si="10"/>
        <v>4369678.22</v>
      </c>
      <c r="AO50" s="13">
        <v>3473894.19</v>
      </c>
      <c r="AP50" s="13">
        <v>895784.03</v>
      </c>
      <c r="AQ50" s="17">
        <f t="shared" si="11"/>
        <v>5886261.0600000005</v>
      </c>
      <c r="AR50" s="17">
        <f t="shared" si="13"/>
        <v>4937396.6400000006</v>
      </c>
      <c r="AS50" s="13">
        <f t="shared" si="14"/>
        <v>948864.42</v>
      </c>
      <c r="AT50" s="88">
        <v>45106.705555555556</v>
      </c>
      <c r="AU50" s="111">
        <f t="shared" si="15"/>
        <v>3.4999993801855229</v>
      </c>
      <c r="AV50" s="111">
        <f t="shared" si="16"/>
        <v>20.499999883286602</v>
      </c>
      <c r="AW50" s="144">
        <v>4.9000000000000004</v>
      </c>
      <c r="AX50" s="113" t="s">
        <v>159</v>
      </c>
      <c r="AY50" s="24" t="s">
        <v>235</v>
      </c>
      <c r="AZ50" s="116"/>
      <c r="BA50" s="24" t="s">
        <v>236</v>
      </c>
      <c r="BB50" s="120">
        <v>1955</v>
      </c>
      <c r="BC50" s="126">
        <v>234</v>
      </c>
      <c r="BD50" s="121">
        <v>194</v>
      </c>
    </row>
    <row r="51" spans="1:56" s="11" customFormat="1" ht="60" customHeight="1" x14ac:dyDescent="0.25">
      <c r="A51" s="14">
        <f t="shared" si="7"/>
        <v>46</v>
      </c>
      <c r="B51" s="46" t="s">
        <v>174</v>
      </c>
      <c r="C51" s="15" t="s">
        <v>87</v>
      </c>
      <c r="D51" s="15" t="s">
        <v>86</v>
      </c>
      <c r="E51" s="35" t="s">
        <v>416</v>
      </c>
      <c r="F51" s="15">
        <v>1961</v>
      </c>
      <c r="G51" s="15">
        <v>6</v>
      </c>
      <c r="H51" s="15" t="s">
        <v>54</v>
      </c>
      <c r="I51" s="15">
        <v>0</v>
      </c>
      <c r="J51" s="15" t="s">
        <v>55</v>
      </c>
      <c r="K51" s="15">
        <v>5</v>
      </c>
      <c r="L51" s="35">
        <v>71</v>
      </c>
      <c r="M51" s="15">
        <v>5</v>
      </c>
      <c r="N51" s="15" t="s">
        <v>33</v>
      </c>
      <c r="O51" s="15">
        <v>6</v>
      </c>
      <c r="P51" s="15" t="s">
        <v>52</v>
      </c>
      <c r="Q51" s="15">
        <v>3</v>
      </c>
      <c r="R51" s="15" t="s">
        <v>27</v>
      </c>
      <c r="S51" s="15">
        <v>0</v>
      </c>
      <c r="T51" s="15">
        <v>530</v>
      </c>
      <c r="U51" s="15">
        <v>7</v>
      </c>
      <c r="V51" s="15" t="s">
        <v>50</v>
      </c>
      <c r="W51" s="15">
        <v>10</v>
      </c>
      <c r="X51" s="35">
        <v>2.1</v>
      </c>
      <c r="Y51" s="35">
        <v>0</v>
      </c>
      <c r="Z51" s="35" t="s">
        <v>25</v>
      </c>
      <c r="AA51" s="35">
        <v>0</v>
      </c>
      <c r="AB51" s="35" t="s">
        <v>54</v>
      </c>
      <c r="AC51" s="35">
        <v>0</v>
      </c>
      <c r="AD51" s="35">
        <v>96</v>
      </c>
      <c r="AE51" s="15">
        <v>3</v>
      </c>
      <c r="AF51" s="35" t="s">
        <v>51</v>
      </c>
      <c r="AG51" s="16">
        <v>10</v>
      </c>
      <c r="AH51" s="35" t="s">
        <v>47</v>
      </c>
      <c r="AI51" s="15">
        <v>10</v>
      </c>
      <c r="AJ51" s="36">
        <f t="shared" ref="AJ51:AJ65" si="18">G51+I51+K51+M51+O51+Q51+S51+U51+W51+Y51+AA51+AC51+AE51+AG51+AI51</f>
        <v>65</v>
      </c>
      <c r="AK51" s="17">
        <f t="shared" si="9"/>
        <v>3835481.32</v>
      </c>
      <c r="AL51" s="13">
        <v>3754936.21</v>
      </c>
      <c r="AM51" s="13">
        <v>80545.11</v>
      </c>
      <c r="AN51" s="17">
        <f t="shared" si="10"/>
        <v>0</v>
      </c>
      <c r="AO51" s="13">
        <v>0</v>
      </c>
      <c r="AP51" s="13">
        <v>0</v>
      </c>
      <c r="AQ51" s="17">
        <f t="shared" si="11"/>
        <v>3835481.32</v>
      </c>
      <c r="AR51" s="17">
        <f t="shared" si="13"/>
        <v>3754936.21</v>
      </c>
      <c r="AS51" s="13">
        <f t="shared" si="14"/>
        <v>80545.11</v>
      </c>
      <c r="AT51" s="18">
        <v>45107.385416666664</v>
      </c>
      <c r="AU51" s="22">
        <f t="shared" si="15"/>
        <v>2.1000000594449513</v>
      </c>
      <c r="AV51" s="22" t="e">
        <f t="shared" si="16"/>
        <v>#DIV/0!</v>
      </c>
      <c r="AW51" s="143">
        <v>3</v>
      </c>
      <c r="AX51" s="16" t="s">
        <v>159</v>
      </c>
      <c r="AY51" s="16" t="s">
        <v>175</v>
      </c>
      <c r="AZ51" s="14"/>
      <c r="BA51" s="16" t="s">
        <v>176</v>
      </c>
      <c r="BB51" s="120">
        <v>3293</v>
      </c>
      <c r="BC51" s="121">
        <v>228</v>
      </c>
      <c r="BD51" s="121">
        <v>194</v>
      </c>
    </row>
    <row r="52" spans="1:56" s="11" customFormat="1" ht="72" customHeight="1" x14ac:dyDescent="0.25">
      <c r="A52" s="14">
        <f t="shared" si="7"/>
        <v>47</v>
      </c>
      <c r="B52" s="46" t="s">
        <v>61</v>
      </c>
      <c r="C52" s="15" t="s">
        <v>87</v>
      </c>
      <c r="D52" s="15" t="s">
        <v>86</v>
      </c>
      <c r="E52" s="35" t="s">
        <v>416</v>
      </c>
      <c r="F52" s="15">
        <v>1978</v>
      </c>
      <c r="G52" s="15">
        <v>6</v>
      </c>
      <c r="H52" s="15" t="s">
        <v>54</v>
      </c>
      <c r="I52" s="15">
        <v>0</v>
      </c>
      <c r="J52" s="15" t="s">
        <v>53</v>
      </c>
      <c r="K52" s="15">
        <v>5</v>
      </c>
      <c r="L52" s="35">
        <v>70</v>
      </c>
      <c r="M52" s="15">
        <v>5</v>
      </c>
      <c r="N52" s="15" t="s">
        <v>33</v>
      </c>
      <c r="O52" s="15">
        <v>6</v>
      </c>
      <c r="P52" s="15" t="s">
        <v>52</v>
      </c>
      <c r="Q52" s="15">
        <v>3</v>
      </c>
      <c r="R52" s="15" t="s">
        <v>27</v>
      </c>
      <c r="S52" s="15">
        <v>0</v>
      </c>
      <c r="T52" s="15">
        <v>950</v>
      </c>
      <c r="U52" s="15">
        <v>7</v>
      </c>
      <c r="V52" s="15" t="s">
        <v>50</v>
      </c>
      <c r="W52" s="15">
        <v>9</v>
      </c>
      <c r="X52" s="35">
        <v>2.1</v>
      </c>
      <c r="Y52" s="35">
        <v>0</v>
      </c>
      <c r="Z52" s="35">
        <v>20.100000000000001</v>
      </c>
      <c r="AA52" s="35">
        <v>1</v>
      </c>
      <c r="AB52" s="35" t="s">
        <v>54</v>
      </c>
      <c r="AC52" s="35">
        <v>0</v>
      </c>
      <c r="AD52" s="35">
        <v>96</v>
      </c>
      <c r="AE52" s="15">
        <v>3</v>
      </c>
      <c r="AF52" s="35" t="s">
        <v>51</v>
      </c>
      <c r="AG52" s="16">
        <v>10</v>
      </c>
      <c r="AH52" s="35" t="s">
        <v>47</v>
      </c>
      <c r="AI52" s="15">
        <v>10</v>
      </c>
      <c r="AJ52" s="36">
        <f t="shared" si="18"/>
        <v>65</v>
      </c>
      <c r="AK52" s="17">
        <f t="shared" si="9"/>
        <v>3072512.47</v>
      </c>
      <c r="AL52" s="13">
        <v>3007989.7</v>
      </c>
      <c r="AM52" s="13">
        <v>64522.77</v>
      </c>
      <c r="AN52" s="17">
        <f t="shared" si="10"/>
        <v>1614585.8800000001</v>
      </c>
      <c r="AO52" s="13">
        <v>1290054.1100000001</v>
      </c>
      <c r="AP52" s="13">
        <v>324531.77</v>
      </c>
      <c r="AQ52" s="17">
        <f t="shared" si="11"/>
        <v>4687098.3500000006</v>
      </c>
      <c r="AR52" s="17">
        <f t="shared" si="13"/>
        <v>4298043.8100000005</v>
      </c>
      <c r="AS52" s="13">
        <f t="shared" si="14"/>
        <v>389054.54000000004</v>
      </c>
      <c r="AT52" s="18">
        <v>45107.416666666664</v>
      </c>
      <c r="AU52" s="22">
        <f t="shared" si="15"/>
        <v>2.1000002646042959</v>
      </c>
      <c r="AV52" s="22">
        <f t="shared" si="16"/>
        <v>20.100000502915336</v>
      </c>
      <c r="AW52" s="143">
        <v>4.0999999999999996</v>
      </c>
      <c r="AX52" s="16" t="s">
        <v>159</v>
      </c>
      <c r="AY52" s="16" t="s">
        <v>175</v>
      </c>
      <c r="AZ52" s="14"/>
      <c r="BA52" s="16" t="s">
        <v>180</v>
      </c>
      <c r="BB52" s="120">
        <v>3952</v>
      </c>
      <c r="BC52" s="121">
        <v>505</v>
      </c>
      <c r="BD52" s="121">
        <v>431</v>
      </c>
    </row>
    <row r="53" spans="1:56" s="11" customFormat="1" ht="48" customHeight="1" x14ac:dyDescent="0.25">
      <c r="A53" s="14">
        <f t="shared" si="7"/>
        <v>48</v>
      </c>
      <c r="B53" s="46" t="s">
        <v>109</v>
      </c>
      <c r="C53" s="15" t="s">
        <v>102</v>
      </c>
      <c r="D53" s="16" t="s">
        <v>110</v>
      </c>
      <c r="E53" s="35" t="s">
        <v>385</v>
      </c>
      <c r="F53" s="15">
        <v>1997</v>
      </c>
      <c r="G53" s="15">
        <v>5</v>
      </c>
      <c r="H53" s="16" t="s">
        <v>54</v>
      </c>
      <c r="I53" s="16">
        <v>0</v>
      </c>
      <c r="J53" s="15" t="s">
        <v>55</v>
      </c>
      <c r="K53" s="15">
        <v>5</v>
      </c>
      <c r="L53" s="35">
        <v>68.5</v>
      </c>
      <c r="M53" s="15">
        <v>4</v>
      </c>
      <c r="N53" s="15" t="s">
        <v>33</v>
      </c>
      <c r="O53" s="15">
        <v>6</v>
      </c>
      <c r="P53" s="15" t="s">
        <v>25</v>
      </c>
      <c r="Q53" s="15">
        <v>0</v>
      </c>
      <c r="R53" s="15" t="s">
        <v>26</v>
      </c>
      <c r="S53" s="15">
        <v>3</v>
      </c>
      <c r="T53" s="15">
        <v>141</v>
      </c>
      <c r="U53" s="15">
        <v>4</v>
      </c>
      <c r="V53" s="15" t="s">
        <v>50</v>
      </c>
      <c r="W53" s="15">
        <v>10</v>
      </c>
      <c r="X53" s="35">
        <v>12</v>
      </c>
      <c r="Y53" s="35">
        <v>5</v>
      </c>
      <c r="Z53" s="35">
        <v>0</v>
      </c>
      <c r="AA53" s="35">
        <v>0</v>
      </c>
      <c r="AB53" s="35" t="s">
        <v>54</v>
      </c>
      <c r="AC53" s="35">
        <v>0</v>
      </c>
      <c r="AD53" s="35">
        <v>97</v>
      </c>
      <c r="AE53" s="15">
        <v>3</v>
      </c>
      <c r="AF53" s="35" t="s">
        <v>51</v>
      </c>
      <c r="AG53" s="16">
        <v>10</v>
      </c>
      <c r="AH53" s="35" t="s">
        <v>47</v>
      </c>
      <c r="AI53" s="15">
        <v>10</v>
      </c>
      <c r="AJ53" s="36">
        <f t="shared" si="18"/>
        <v>65</v>
      </c>
      <c r="AK53" s="17">
        <f t="shared" si="9"/>
        <v>2658982.0099999998</v>
      </c>
      <c r="AL53" s="13">
        <v>2339904.17</v>
      </c>
      <c r="AM53" s="13">
        <v>319077.84000000003</v>
      </c>
      <c r="AN53" s="17">
        <f t="shared" si="10"/>
        <v>0</v>
      </c>
      <c r="AO53" s="13">
        <v>0</v>
      </c>
      <c r="AP53" s="13">
        <v>0</v>
      </c>
      <c r="AQ53" s="17">
        <f t="shared" si="11"/>
        <v>2658982.0099999998</v>
      </c>
      <c r="AR53" s="17">
        <f t="shared" si="13"/>
        <v>2339904.17</v>
      </c>
      <c r="AS53" s="13">
        <f t="shared" si="14"/>
        <v>319077.84000000003</v>
      </c>
      <c r="AT53" s="18">
        <v>45107.416666666664</v>
      </c>
      <c r="AU53" s="22">
        <f t="shared" si="15"/>
        <v>11.999999954869949</v>
      </c>
      <c r="AV53" s="22" t="e">
        <f t="shared" si="16"/>
        <v>#DIV/0!</v>
      </c>
      <c r="AW53" s="14">
        <v>8.3000000000000007</v>
      </c>
      <c r="AX53" s="15" t="s">
        <v>264</v>
      </c>
      <c r="AY53" s="14" t="s">
        <v>25</v>
      </c>
      <c r="AZ53" s="16" t="s">
        <v>450</v>
      </c>
      <c r="BA53" s="16" t="s">
        <v>451</v>
      </c>
      <c r="BB53" s="14">
        <v>3590</v>
      </c>
      <c r="BC53" s="14">
        <v>210</v>
      </c>
      <c r="BD53" s="14">
        <v>195</v>
      </c>
    </row>
    <row r="54" spans="1:56" s="11" customFormat="1" ht="48" customHeight="1" x14ac:dyDescent="0.25">
      <c r="A54" s="14">
        <f t="shared" si="7"/>
        <v>49</v>
      </c>
      <c r="B54" s="46" t="s">
        <v>386</v>
      </c>
      <c r="C54" s="15" t="s">
        <v>102</v>
      </c>
      <c r="D54" s="39" t="s">
        <v>24</v>
      </c>
      <c r="E54" s="37" t="s">
        <v>387</v>
      </c>
      <c r="F54" s="16">
        <v>1992</v>
      </c>
      <c r="G54" s="16">
        <v>5</v>
      </c>
      <c r="H54" s="16" t="s">
        <v>54</v>
      </c>
      <c r="I54" s="16">
        <v>0</v>
      </c>
      <c r="J54" s="15" t="s">
        <v>55</v>
      </c>
      <c r="K54" s="15">
        <v>5</v>
      </c>
      <c r="L54" s="16">
        <v>72.040000000000006</v>
      </c>
      <c r="M54" s="16">
        <v>5</v>
      </c>
      <c r="N54" s="15" t="s">
        <v>33</v>
      </c>
      <c r="O54" s="15">
        <v>7</v>
      </c>
      <c r="P54" s="15" t="s">
        <v>52</v>
      </c>
      <c r="Q54" s="15">
        <v>3</v>
      </c>
      <c r="R54" s="15" t="s">
        <v>27</v>
      </c>
      <c r="S54" s="15">
        <v>0</v>
      </c>
      <c r="T54" s="16">
        <v>110</v>
      </c>
      <c r="U54" s="16">
        <v>4</v>
      </c>
      <c r="V54" s="15" t="s">
        <v>50</v>
      </c>
      <c r="W54" s="15">
        <v>10</v>
      </c>
      <c r="X54" s="16">
        <v>3.5</v>
      </c>
      <c r="Y54" s="16">
        <v>3</v>
      </c>
      <c r="Z54" s="16">
        <v>0</v>
      </c>
      <c r="AA54" s="16">
        <v>0</v>
      </c>
      <c r="AB54" s="35" t="s">
        <v>54</v>
      </c>
      <c r="AC54" s="15">
        <v>0</v>
      </c>
      <c r="AD54" s="15">
        <v>103</v>
      </c>
      <c r="AE54" s="15">
        <v>3</v>
      </c>
      <c r="AF54" s="35" t="s">
        <v>51</v>
      </c>
      <c r="AG54" s="16">
        <v>10</v>
      </c>
      <c r="AH54" s="35" t="s">
        <v>47</v>
      </c>
      <c r="AI54" s="15">
        <v>10</v>
      </c>
      <c r="AJ54" s="36">
        <f t="shared" si="18"/>
        <v>65</v>
      </c>
      <c r="AK54" s="17">
        <f t="shared" si="9"/>
        <v>3843157.56</v>
      </c>
      <c r="AL54" s="13">
        <v>3708647.04</v>
      </c>
      <c r="AM54" s="98">
        <v>134510.51999999999</v>
      </c>
      <c r="AN54" s="17">
        <f t="shared" si="10"/>
        <v>0</v>
      </c>
      <c r="AO54" s="43">
        <v>0</v>
      </c>
      <c r="AP54" s="41">
        <v>0</v>
      </c>
      <c r="AQ54" s="17">
        <f t="shared" si="11"/>
        <v>3843157.56</v>
      </c>
      <c r="AR54" s="17">
        <f t="shared" si="13"/>
        <v>3708647.04</v>
      </c>
      <c r="AS54" s="13">
        <f t="shared" si="14"/>
        <v>134510.51999999999</v>
      </c>
      <c r="AT54" s="18">
        <v>45107.416666666664</v>
      </c>
      <c r="AU54" s="22">
        <f t="shared" si="15"/>
        <v>3.5000001405094614</v>
      </c>
      <c r="AV54" s="22" t="e">
        <f t="shared" si="16"/>
        <v>#DIV/0!</v>
      </c>
      <c r="AW54" s="14">
        <v>18.8</v>
      </c>
      <c r="AX54" s="16" t="s">
        <v>437</v>
      </c>
      <c r="AY54" s="16" t="s">
        <v>452</v>
      </c>
      <c r="AZ54" s="14" t="s">
        <v>25</v>
      </c>
      <c r="BA54" s="14" t="s">
        <v>453</v>
      </c>
      <c r="BB54" s="14">
        <v>12895</v>
      </c>
      <c r="BC54" s="14">
        <v>317</v>
      </c>
      <c r="BD54" s="14">
        <v>296</v>
      </c>
    </row>
    <row r="55" spans="1:56" s="11" customFormat="1" ht="70.5" customHeight="1" x14ac:dyDescent="0.25">
      <c r="A55" s="14">
        <f t="shared" si="7"/>
        <v>50</v>
      </c>
      <c r="B55" s="46" t="s">
        <v>388</v>
      </c>
      <c r="C55" s="15" t="s">
        <v>102</v>
      </c>
      <c r="D55" s="39" t="s">
        <v>24</v>
      </c>
      <c r="E55" s="35" t="s">
        <v>389</v>
      </c>
      <c r="F55" s="15">
        <v>1962</v>
      </c>
      <c r="G55" s="15">
        <v>6</v>
      </c>
      <c r="H55" s="16" t="s">
        <v>54</v>
      </c>
      <c r="I55" s="16">
        <v>0</v>
      </c>
      <c r="J55" s="15" t="s">
        <v>55</v>
      </c>
      <c r="K55" s="15">
        <v>5</v>
      </c>
      <c r="L55" s="35">
        <v>70.05</v>
      </c>
      <c r="M55" s="15">
        <v>5</v>
      </c>
      <c r="N55" s="15" t="s">
        <v>33</v>
      </c>
      <c r="O55" s="15">
        <v>9</v>
      </c>
      <c r="P55" s="15" t="s">
        <v>52</v>
      </c>
      <c r="Q55" s="15">
        <v>3</v>
      </c>
      <c r="R55" s="15" t="s">
        <v>27</v>
      </c>
      <c r="S55" s="15">
        <v>0</v>
      </c>
      <c r="T55" s="15">
        <v>80</v>
      </c>
      <c r="U55" s="15">
        <v>3</v>
      </c>
      <c r="V55" s="15" t="s">
        <v>50</v>
      </c>
      <c r="W55" s="15">
        <v>10</v>
      </c>
      <c r="X55" s="35">
        <v>0</v>
      </c>
      <c r="Y55" s="35">
        <v>0</v>
      </c>
      <c r="Z55" s="35">
        <v>22</v>
      </c>
      <c r="AA55" s="35">
        <v>1</v>
      </c>
      <c r="AB55" s="35" t="s">
        <v>54</v>
      </c>
      <c r="AC55" s="35">
        <v>0</v>
      </c>
      <c r="AD55" s="35">
        <v>106</v>
      </c>
      <c r="AE55" s="15">
        <v>3</v>
      </c>
      <c r="AF55" s="35" t="s">
        <v>51</v>
      </c>
      <c r="AG55" s="16">
        <v>10</v>
      </c>
      <c r="AH55" s="35" t="s">
        <v>47</v>
      </c>
      <c r="AI55" s="15">
        <v>10</v>
      </c>
      <c r="AJ55" s="36">
        <f t="shared" si="18"/>
        <v>65</v>
      </c>
      <c r="AK55" s="17">
        <f t="shared" si="9"/>
        <v>0</v>
      </c>
      <c r="AL55" s="13">
        <v>0</v>
      </c>
      <c r="AM55" s="13">
        <v>0</v>
      </c>
      <c r="AN55" s="17">
        <f t="shared" si="10"/>
        <v>2247172.27</v>
      </c>
      <c r="AO55" s="13">
        <v>1752794.37</v>
      </c>
      <c r="AP55" s="13">
        <v>494377.9</v>
      </c>
      <c r="AQ55" s="17">
        <f t="shared" si="11"/>
        <v>2247172.27</v>
      </c>
      <c r="AR55" s="17">
        <f t="shared" si="13"/>
        <v>1752794.37</v>
      </c>
      <c r="AS55" s="13">
        <f t="shared" si="14"/>
        <v>494377.9</v>
      </c>
      <c r="AT55" s="18">
        <v>45107.416666666664</v>
      </c>
      <c r="AU55" s="22" t="e">
        <f t="shared" si="15"/>
        <v>#DIV/0!</v>
      </c>
      <c r="AV55" s="22">
        <f t="shared" si="16"/>
        <v>22.000000026700224</v>
      </c>
      <c r="AW55" s="14">
        <v>3.5</v>
      </c>
      <c r="AX55" s="16" t="s">
        <v>440</v>
      </c>
      <c r="AY55" s="14" t="s">
        <v>454</v>
      </c>
      <c r="AZ55" s="14" t="s">
        <v>25</v>
      </c>
      <c r="BA55" s="14" t="s">
        <v>455</v>
      </c>
      <c r="BB55" s="14">
        <v>4639.3</v>
      </c>
      <c r="BC55" s="14">
        <v>102</v>
      </c>
      <c r="BD55" s="14">
        <v>86</v>
      </c>
    </row>
    <row r="56" spans="1:56" s="11" customFormat="1" ht="55.5" customHeight="1" x14ac:dyDescent="0.25">
      <c r="A56" s="14">
        <f t="shared" si="7"/>
        <v>51</v>
      </c>
      <c r="B56" s="46" t="s">
        <v>108</v>
      </c>
      <c r="C56" s="15" t="s">
        <v>102</v>
      </c>
      <c r="D56" s="39" t="s">
        <v>24</v>
      </c>
      <c r="E56" s="37" t="s">
        <v>391</v>
      </c>
      <c r="F56" s="15">
        <v>1971</v>
      </c>
      <c r="G56" s="38">
        <v>6</v>
      </c>
      <c r="H56" s="16" t="s">
        <v>54</v>
      </c>
      <c r="I56" s="16">
        <v>0</v>
      </c>
      <c r="J56" s="15" t="s">
        <v>55</v>
      </c>
      <c r="K56" s="15">
        <v>5</v>
      </c>
      <c r="L56" s="35">
        <v>68.41</v>
      </c>
      <c r="M56" s="15">
        <v>5</v>
      </c>
      <c r="N56" s="15" t="s">
        <v>33</v>
      </c>
      <c r="O56" s="15">
        <v>10</v>
      </c>
      <c r="P56" s="15" t="s">
        <v>52</v>
      </c>
      <c r="Q56" s="15">
        <v>3</v>
      </c>
      <c r="R56" s="15" t="s">
        <v>27</v>
      </c>
      <c r="S56" s="15">
        <v>0</v>
      </c>
      <c r="T56" s="15">
        <v>60</v>
      </c>
      <c r="U56" s="15">
        <v>3</v>
      </c>
      <c r="V56" s="15" t="s">
        <v>50</v>
      </c>
      <c r="W56" s="15">
        <v>10</v>
      </c>
      <c r="X56" s="35">
        <v>3.5</v>
      </c>
      <c r="Y56" s="35">
        <v>3</v>
      </c>
      <c r="Z56" s="35">
        <v>0</v>
      </c>
      <c r="AA56" s="35">
        <v>0</v>
      </c>
      <c r="AB56" s="35" t="s">
        <v>54</v>
      </c>
      <c r="AC56" s="35">
        <v>0</v>
      </c>
      <c r="AD56" s="40">
        <v>94</v>
      </c>
      <c r="AE56" s="15">
        <v>0</v>
      </c>
      <c r="AF56" s="35" t="s">
        <v>51</v>
      </c>
      <c r="AG56" s="16">
        <v>10</v>
      </c>
      <c r="AH56" s="35" t="s">
        <v>47</v>
      </c>
      <c r="AI56" s="15">
        <v>10</v>
      </c>
      <c r="AJ56" s="36">
        <f t="shared" si="18"/>
        <v>65</v>
      </c>
      <c r="AK56" s="17">
        <f t="shared" si="9"/>
        <v>1150386.24</v>
      </c>
      <c r="AL56" s="41">
        <v>1110122.72</v>
      </c>
      <c r="AM56" s="98">
        <v>40263.519999999997</v>
      </c>
      <c r="AN56" s="17">
        <f t="shared" si="10"/>
        <v>0</v>
      </c>
      <c r="AO56" s="41">
        <v>0</v>
      </c>
      <c r="AP56" s="98">
        <v>0</v>
      </c>
      <c r="AQ56" s="17">
        <f t="shared" si="11"/>
        <v>1150386.24</v>
      </c>
      <c r="AR56" s="17">
        <f t="shared" si="13"/>
        <v>1110122.72</v>
      </c>
      <c r="AS56" s="13">
        <f t="shared" si="14"/>
        <v>40263.519999999997</v>
      </c>
      <c r="AT56" s="18">
        <v>45107.416666666664</v>
      </c>
      <c r="AU56" s="22">
        <f t="shared" si="15"/>
        <v>3.5000001390837219</v>
      </c>
      <c r="AV56" s="22" t="e">
        <f t="shared" si="16"/>
        <v>#DIV/0!</v>
      </c>
      <c r="AW56" s="14">
        <v>2.7</v>
      </c>
      <c r="AX56" s="16" t="s">
        <v>264</v>
      </c>
      <c r="AY56" s="14" t="s">
        <v>456</v>
      </c>
      <c r="AZ56" s="14" t="s">
        <v>25</v>
      </c>
      <c r="BA56" s="14" t="s">
        <v>457</v>
      </c>
      <c r="BB56" s="14">
        <v>3013.5</v>
      </c>
      <c r="BC56" s="14">
        <v>80</v>
      </c>
      <c r="BD56" s="14">
        <v>56</v>
      </c>
    </row>
    <row r="57" spans="1:56" s="11" customFormat="1" ht="55.5" customHeight="1" x14ac:dyDescent="0.25">
      <c r="A57" s="14">
        <f t="shared" si="7"/>
        <v>52</v>
      </c>
      <c r="B57" s="46" t="s">
        <v>90</v>
      </c>
      <c r="C57" s="15" t="s">
        <v>87</v>
      </c>
      <c r="D57" s="15" t="s">
        <v>24</v>
      </c>
      <c r="E57" s="35" t="s">
        <v>177</v>
      </c>
      <c r="F57" s="15">
        <v>1981</v>
      </c>
      <c r="G57" s="15">
        <v>6</v>
      </c>
      <c r="H57" s="15" t="s">
        <v>54</v>
      </c>
      <c r="I57" s="15">
        <v>0</v>
      </c>
      <c r="J57" s="15" t="s">
        <v>53</v>
      </c>
      <c r="K57" s="15">
        <v>5</v>
      </c>
      <c r="L57" s="35">
        <v>70</v>
      </c>
      <c r="M57" s="15">
        <v>5</v>
      </c>
      <c r="N57" s="15" t="s">
        <v>33</v>
      </c>
      <c r="O57" s="15">
        <v>6</v>
      </c>
      <c r="P57" s="15" t="s">
        <v>52</v>
      </c>
      <c r="Q57" s="15">
        <v>3</v>
      </c>
      <c r="R57" s="15" t="s">
        <v>27</v>
      </c>
      <c r="S57" s="15">
        <v>0</v>
      </c>
      <c r="T57" s="15">
        <v>88</v>
      </c>
      <c r="U57" s="15">
        <v>3</v>
      </c>
      <c r="V57" s="15" t="s">
        <v>50</v>
      </c>
      <c r="W57" s="15">
        <v>10</v>
      </c>
      <c r="X57" s="35">
        <v>3.5</v>
      </c>
      <c r="Y57" s="35">
        <v>3</v>
      </c>
      <c r="Z57" s="35">
        <v>20.5</v>
      </c>
      <c r="AA57" s="35">
        <v>1</v>
      </c>
      <c r="AB57" s="35" t="s">
        <v>54</v>
      </c>
      <c r="AC57" s="35">
        <v>0</v>
      </c>
      <c r="AD57" s="35">
        <v>97.9</v>
      </c>
      <c r="AE57" s="15">
        <v>3</v>
      </c>
      <c r="AF57" s="35" t="s">
        <v>51</v>
      </c>
      <c r="AG57" s="16">
        <v>10</v>
      </c>
      <c r="AH57" s="35" t="s">
        <v>47</v>
      </c>
      <c r="AI57" s="15">
        <v>10</v>
      </c>
      <c r="AJ57" s="36">
        <f t="shared" si="18"/>
        <v>65</v>
      </c>
      <c r="AK57" s="17">
        <f t="shared" si="9"/>
        <v>1881139.9</v>
      </c>
      <c r="AL57" s="13">
        <v>1815300</v>
      </c>
      <c r="AM57" s="13">
        <v>65839.899999999994</v>
      </c>
      <c r="AN57" s="17">
        <f t="shared" si="10"/>
        <v>1521703.79</v>
      </c>
      <c r="AO57" s="13">
        <v>1209754.51</v>
      </c>
      <c r="AP57" s="13">
        <v>311949.28000000003</v>
      </c>
      <c r="AQ57" s="17">
        <f t="shared" si="11"/>
        <v>3402843.69</v>
      </c>
      <c r="AR57" s="17">
        <f t="shared" si="13"/>
        <v>3025054.51</v>
      </c>
      <c r="AS57" s="13">
        <f t="shared" si="14"/>
        <v>377789.18000000005</v>
      </c>
      <c r="AT57" s="18">
        <v>45107.422222222223</v>
      </c>
      <c r="AU57" s="22">
        <f t="shared" si="15"/>
        <v>3.5000001860574006</v>
      </c>
      <c r="AV57" s="22">
        <f t="shared" si="16"/>
        <v>20.500000200433227</v>
      </c>
      <c r="AW57" s="143">
        <v>4.2</v>
      </c>
      <c r="AX57" s="16" t="s">
        <v>159</v>
      </c>
      <c r="AY57" s="16" t="s">
        <v>178</v>
      </c>
      <c r="AZ57" s="14"/>
      <c r="BA57" s="16" t="s">
        <v>179</v>
      </c>
      <c r="BB57" s="120">
        <v>3659</v>
      </c>
      <c r="BC57" s="121">
        <v>213</v>
      </c>
      <c r="BD57" s="121">
        <v>181</v>
      </c>
    </row>
    <row r="58" spans="1:56" s="11" customFormat="1" ht="55.5" customHeight="1" x14ac:dyDescent="0.25">
      <c r="A58" s="14">
        <f t="shared" si="7"/>
        <v>53</v>
      </c>
      <c r="B58" s="46" t="s">
        <v>91</v>
      </c>
      <c r="C58" s="15" t="s">
        <v>87</v>
      </c>
      <c r="D58" s="15" t="s">
        <v>86</v>
      </c>
      <c r="E58" s="35" t="s">
        <v>416</v>
      </c>
      <c r="F58" s="15">
        <v>1978</v>
      </c>
      <c r="G58" s="15">
        <v>6</v>
      </c>
      <c r="H58" s="15" t="s">
        <v>54</v>
      </c>
      <c r="I58" s="15">
        <v>0</v>
      </c>
      <c r="J58" s="15" t="s">
        <v>53</v>
      </c>
      <c r="K58" s="15">
        <v>5</v>
      </c>
      <c r="L58" s="35">
        <v>70</v>
      </c>
      <c r="M58" s="15">
        <v>6</v>
      </c>
      <c r="N58" s="15" t="s">
        <v>33</v>
      </c>
      <c r="O58" s="15">
        <v>7</v>
      </c>
      <c r="P58" s="15" t="s">
        <v>52</v>
      </c>
      <c r="Q58" s="15">
        <v>3</v>
      </c>
      <c r="R58" s="15" t="s">
        <v>27</v>
      </c>
      <c r="S58" s="15">
        <v>0</v>
      </c>
      <c r="T58" s="15">
        <v>183</v>
      </c>
      <c r="U58" s="15">
        <v>5</v>
      </c>
      <c r="V58" s="15" t="s">
        <v>50</v>
      </c>
      <c r="W58" s="15">
        <v>10</v>
      </c>
      <c r="X58" s="35">
        <v>2.1</v>
      </c>
      <c r="Y58" s="35">
        <v>0</v>
      </c>
      <c r="Z58" s="35" t="s">
        <v>25</v>
      </c>
      <c r="AA58" s="35">
        <v>0</v>
      </c>
      <c r="AB58" s="35" t="s">
        <v>54</v>
      </c>
      <c r="AC58" s="35">
        <v>0</v>
      </c>
      <c r="AD58" s="35">
        <v>97</v>
      </c>
      <c r="AE58" s="15">
        <v>3</v>
      </c>
      <c r="AF58" s="35" t="s">
        <v>51</v>
      </c>
      <c r="AG58" s="16">
        <v>10</v>
      </c>
      <c r="AH58" s="35" t="s">
        <v>47</v>
      </c>
      <c r="AI58" s="15">
        <v>10</v>
      </c>
      <c r="AJ58" s="36">
        <f t="shared" si="18"/>
        <v>65</v>
      </c>
      <c r="AK58" s="17">
        <f t="shared" ref="AK58:AK86" si="19">AL58+AM58</f>
        <v>5100882.5999999996</v>
      </c>
      <c r="AL58" s="13">
        <v>4993764.0599999996</v>
      </c>
      <c r="AM58" s="13">
        <v>107118.54</v>
      </c>
      <c r="AN58" s="17">
        <f t="shared" ref="AN58:AN86" si="20">AO58+AP58</f>
        <v>0</v>
      </c>
      <c r="AO58" s="13">
        <v>0</v>
      </c>
      <c r="AP58" s="13">
        <v>0</v>
      </c>
      <c r="AQ58" s="17">
        <f t="shared" ref="AQ58:AQ86" si="21">AR58+AS58</f>
        <v>5100882.5999999996</v>
      </c>
      <c r="AR58" s="17">
        <f t="shared" si="13"/>
        <v>4993764.0599999996</v>
      </c>
      <c r="AS58" s="13">
        <f t="shared" si="14"/>
        <v>107118.54</v>
      </c>
      <c r="AT58" s="18">
        <v>45107.423611111109</v>
      </c>
      <c r="AU58" s="22">
        <f t="shared" si="15"/>
        <v>2.1000001058640323</v>
      </c>
      <c r="AV58" s="22" t="e">
        <f t="shared" si="16"/>
        <v>#DIV/0!</v>
      </c>
      <c r="AW58" s="143">
        <v>3</v>
      </c>
      <c r="AX58" s="16" t="s">
        <v>159</v>
      </c>
      <c r="AY58" s="16" t="s">
        <v>187</v>
      </c>
      <c r="AZ58" s="14"/>
      <c r="BA58" s="16" t="s">
        <v>180</v>
      </c>
      <c r="BB58" s="120">
        <v>4903</v>
      </c>
      <c r="BC58" s="121">
        <v>277</v>
      </c>
      <c r="BD58" s="121">
        <v>231</v>
      </c>
    </row>
    <row r="59" spans="1:56" s="11" customFormat="1" ht="55.5" customHeight="1" x14ac:dyDescent="0.25">
      <c r="A59" s="14">
        <f t="shared" si="7"/>
        <v>54</v>
      </c>
      <c r="B59" s="46" t="s">
        <v>67</v>
      </c>
      <c r="C59" s="15" t="s">
        <v>98</v>
      </c>
      <c r="D59" s="42" t="s">
        <v>24</v>
      </c>
      <c r="E59" s="37" t="s">
        <v>322</v>
      </c>
      <c r="F59" s="14">
        <v>1963</v>
      </c>
      <c r="G59" s="14">
        <v>6</v>
      </c>
      <c r="H59" s="15" t="s">
        <v>54</v>
      </c>
      <c r="I59" s="15">
        <v>0</v>
      </c>
      <c r="J59" s="16" t="s">
        <v>53</v>
      </c>
      <c r="K59" s="15">
        <v>5</v>
      </c>
      <c r="L59" s="85">
        <v>68.97</v>
      </c>
      <c r="M59" s="14">
        <v>5</v>
      </c>
      <c r="N59" s="15" t="s">
        <v>33</v>
      </c>
      <c r="O59" s="15">
        <v>9</v>
      </c>
      <c r="P59" s="15" t="s">
        <v>52</v>
      </c>
      <c r="Q59" s="15">
        <v>3</v>
      </c>
      <c r="R59" s="15" t="s">
        <v>27</v>
      </c>
      <c r="S59" s="15">
        <v>0</v>
      </c>
      <c r="T59" s="14">
        <v>57</v>
      </c>
      <c r="U59" s="14">
        <v>3</v>
      </c>
      <c r="V59" s="15" t="s">
        <v>297</v>
      </c>
      <c r="W59" s="15">
        <v>10</v>
      </c>
      <c r="X59" s="85">
        <v>3.5</v>
      </c>
      <c r="Y59" s="14">
        <v>3</v>
      </c>
      <c r="Z59" s="85">
        <v>20.5</v>
      </c>
      <c r="AA59" s="14">
        <v>1</v>
      </c>
      <c r="AB59" s="35" t="s">
        <v>54</v>
      </c>
      <c r="AC59" s="35">
        <v>0</v>
      </c>
      <c r="AD59" s="85">
        <v>95</v>
      </c>
      <c r="AE59" s="14">
        <v>0</v>
      </c>
      <c r="AF59" s="35" t="s">
        <v>51</v>
      </c>
      <c r="AG59" s="35">
        <v>10</v>
      </c>
      <c r="AH59" s="35" t="s">
        <v>47</v>
      </c>
      <c r="AI59" s="15">
        <v>10</v>
      </c>
      <c r="AJ59" s="36">
        <f t="shared" si="18"/>
        <v>65</v>
      </c>
      <c r="AK59" s="17">
        <f t="shared" si="19"/>
        <v>964277.88</v>
      </c>
      <c r="AL59" s="97">
        <v>930528.15</v>
      </c>
      <c r="AM59" s="97">
        <v>33749.730000000003</v>
      </c>
      <c r="AN59" s="17">
        <f t="shared" si="20"/>
        <v>3167197.5999999996</v>
      </c>
      <c r="AO59" s="97">
        <v>2517922.09</v>
      </c>
      <c r="AP59" s="97">
        <v>649275.51</v>
      </c>
      <c r="AQ59" s="17">
        <f t="shared" si="21"/>
        <v>4131475.4799999995</v>
      </c>
      <c r="AR59" s="17">
        <f t="shared" si="13"/>
        <v>3448450.2399999998</v>
      </c>
      <c r="AS59" s="13">
        <f t="shared" si="14"/>
        <v>683025.24</v>
      </c>
      <c r="AT59" s="18">
        <v>45107.477777777778</v>
      </c>
      <c r="AU59" s="22">
        <f t="shared" si="15"/>
        <v>3.5000004355590946</v>
      </c>
      <c r="AV59" s="22">
        <f t="shared" si="16"/>
        <v>20.500000063147311</v>
      </c>
      <c r="AW59" s="128">
        <v>2.57</v>
      </c>
      <c r="AX59" s="86" t="s">
        <v>323</v>
      </c>
      <c r="AY59" s="86" t="s">
        <v>324</v>
      </c>
      <c r="AZ59" s="87"/>
      <c r="BA59" s="86" t="s">
        <v>325</v>
      </c>
      <c r="BB59" s="128">
        <v>4122</v>
      </c>
      <c r="BC59" s="129">
        <v>124</v>
      </c>
      <c r="BD59" s="129">
        <v>97</v>
      </c>
    </row>
    <row r="60" spans="1:56" s="29" customFormat="1" ht="67.5" customHeight="1" x14ac:dyDescent="0.25">
      <c r="A60" s="14">
        <f t="shared" si="7"/>
        <v>55</v>
      </c>
      <c r="B60" s="46" t="s">
        <v>99</v>
      </c>
      <c r="C60" s="15" t="s">
        <v>98</v>
      </c>
      <c r="D60" s="42" t="s">
        <v>24</v>
      </c>
      <c r="E60" s="35" t="s">
        <v>326</v>
      </c>
      <c r="F60" s="15">
        <v>1987</v>
      </c>
      <c r="G60" s="15">
        <v>6</v>
      </c>
      <c r="H60" s="15" t="s">
        <v>54</v>
      </c>
      <c r="I60" s="15">
        <v>0</v>
      </c>
      <c r="J60" s="15" t="s">
        <v>55</v>
      </c>
      <c r="K60" s="15">
        <v>5</v>
      </c>
      <c r="L60" s="45">
        <v>71.63</v>
      </c>
      <c r="M60" s="15">
        <v>6</v>
      </c>
      <c r="N60" s="15" t="s">
        <v>81</v>
      </c>
      <c r="O60" s="15">
        <v>5</v>
      </c>
      <c r="P60" s="15" t="s">
        <v>52</v>
      </c>
      <c r="Q60" s="15">
        <v>3</v>
      </c>
      <c r="R60" s="15" t="s">
        <v>27</v>
      </c>
      <c r="S60" s="15">
        <v>0</v>
      </c>
      <c r="T60" s="15">
        <v>71</v>
      </c>
      <c r="U60" s="15">
        <v>3</v>
      </c>
      <c r="V60" s="15" t="s">
        <v>297</v>
      </c>
      <c r="W60" s="15">
        <v>10</v>
      </c>
      <c r="X60" s="45">
        <v>3.5</v>
      </c>
      <c r="Y60" s="35">
        <v>3</v>
      </c>
      <c r="Z60" s="85">
        <v>20.5</v>
      </c>
      <c r="AA60" s="35">
        <v>1</v>
      </c>
      <c r="AB60" s="35" t="s">
        <v>54</v>
      </c>
      <c r="AC60" s="35">
        <v>0</v>
      </c>
      <c r="AD60" s="45">
        <v>99</v>
      </c>
      <c r="AE60" s="15">
        <v>3</v>
      </c>
      <c r="AF60" s="35" t="s">
        <v>51</v>
      </c>
      <c r="AG60" s="35">
        <v>10</v>
      </c>
      <c r="AH60" s="35" t="s">
        <v>62</v>
      </c>
      <c r="AI60" s="15">
        <v>10</v>
      </c>
      <c r="AJ60" s="36">
        <f t="shared" si="18"/>
        <v>65</v>
      </c>
      <c r="AK60" s="17">
        <f t="shared" si="19"/>
        <v>421952.82999999996</v>
      </c>
      <c r="AL60" s="13">
        <v>407184.48</v>
      </c>
      <c r="AM60" s="13">
        <v>14768.35</v>
      </c>
      <c r="AN60" s="17">
        <f t="shared" si="20"/>
        <v>2466206.8199999998</v>
      </c>
      <c r="AO60" s="13">
        <v>1960634.42</v>
      </c>
      <c r="AP60" s="13">
        <v>505572.4</v>
      </c>
      <c r="AQ60" s="17">
        <f t="shared" si="21"/>
        <v>2888159.65</v>
      </c>
      <c r="AR60" s="17">
        <f t="shared" si="13"/>
        <v>2367818.9</v>
      </c>
      <c r="AS60" s="13">
        <f t="shared" si="14"/>
        <v>520340.75</v>
      </c>
      <c r="AT60" s="18">
        <v>45107.479166666664</v>
      </c>
      <c r="AU60" s="22">
        <v>3.5</v>
      </c>
      <c r="AV60" s="22">
        <f t="shared" si="16"/>
        <v>20.500000077041392</v>
      </c>
      <c r="AW60" s="128">
        <v>2.42</v>
      </c>
      <c r="AX60" s="86" t="s">
        <v>327</v>
      </c>
      <c r="AY60" s="86" t="s">
        <v>328</v>
      </c>
      <c r="AZ60" s="87"/>
      <c r="BA60" s="86" t="s">
        <v>329</v>
      </c>
      <c r="BB60" s="128">
        <v>1724</v>
      </c>
      <c r="BC60" s="129">
        <v>88</v>
      </c>
      <c r="BD60" s="129">
        <v>74</v>
      </c>
    </row>
    <row r="61" spans="1:56" s="11" customFormat="1" ht="55.5" customHeight="1" x14ac:dyDescent="0.25">
      <c r="A61" s="14">
        <f t="shared" si="7"/>
        <v>56</v>
      </c>
      <c r="B61" s="46" t="s">
        <v>330</v>
      </c>
      <c r="C61" s="15" t="s">
        <v>98</v>
      </c>
      <c r="D61" s="42" t="s">
        <v>24</v>
      </c>
      <c r="E61" s="37" t="s">
        <v>331</v>
      </c>
      <c r="F61" s="14">
        <v>1982</v>
      </c>
      <c r="G61" s="14">
        <v>6</v>
      </c>
      <c r="H61" s="15" t="s">
        <v>54</v>
      </c>
      <c r="I61" s="15">
        <v>0</v>
      </c>
      <c r="J61" s="15" t="s">
        <v>55</v>
      </c>
      <c r="K61" s="15">
        <v>5</v>
      </c>
      <c r="L61" s="85">
        <v>70.150000000000006</v>
      </c>
      <c r="M61" s="14">
        <v>6</v>
      </c>
      <c r="N61" s="15" t="s">
        <v>33</v>
      </c>
      <c r="O61" s="15">
        <v>5</v>
      </c>
      <c r="P61" s="15" t="s">
        <v>52</v>
      </c>
      <c r="Q61" s="15">
        <v>3</v>
      </c>
      <c r="R61" s="15" t="s">
        <v>27</v>
      </c>
      <c r="S61" s="15">
        <v>0</v>
      </c>
      <c r="T61" s="14">
        <v>90</v>
      </c>
      <c r="U61" s="14">
        <v>3</v>
      </c>
      <c r="V61" s="15" t="s">
        <v>297</v>
      </c>
      <c r="W61" s="15">
        <v>10</v>
      </c>
      <c r="X61" s="45">
        <v>3.5</v>
      </c>
      <c r="Y61" s="14">
        <v>3</v>
      </c>
      <c r="Z61" s="85">
        <v>20.5</v>
      </c>
      <c r="AA61" s="14">
        <v>1</v>
      </c>
      <c r="AB61" s="35" t="s">
        <v>54</v>
      </c>
      <c r="AC61" s="35">
        <v>0</v>
      </c>
      <c r="AD61" s="85">
        <v>103</v>
      </c>
      <c r="AE61" s="14">
        <v>3</v>
      </c>
      <c r="AF61" s="35" t="s">
        <v>51</v>
      </c>
      <c r="AG61" s="35">
        <v>10</v>
      </c>
      <c r="AH61" s="35" t="s">
        <v>47</v>
      </c>
      <c r="AI61" s="15">
        <v>10</v>
      </c>
      <c r="AJ61" s="36">
        <f t="shared" si="18"/>
        <v>65</v>
      </c>
      <c r="AK61" s="17">
        <f t="shared" si="19"/>
        <v>2431561.67</v>
      </c>
      <c r="AL61" s="97">
        <v>2346457.0099999998</v>
      </c>
      <c r="AM61" s="97">
        <v>85104.66</v>
      </c>
      <c r="AN61" s="17">
        <f t="shared" si="20"/>
        <v>5241271.91</v>
      </c>
      <c r="AO61" s="97">
        <v>4166811.17</v>
      </c>
      <c r="AP61" s="97">
        <v>1074460.74</v>
      </c>
      <c r="AQ61" s="17">
        <f t="shared" si="21"/>
        <v>7672833.5800000001</v>
      </c>
      <c r="AR61" s="17">
        <f t="shared" si="13"/>
        <v>6513268.1799999997</v>
      </c>
      <c r="AS61" s="13">
        <f t="shared" si="14"/>
        <v>1159565.3999999999</v>
      </c>
      <c r="AT61" s="18">
        <v>45107.480555555558</v>
      </c>
      <c r="AU61" s="22">
        <f t="shared" ref="AU61:AU86" si="22">AM61/AK61*100</f>
        <v>3.5000000637450421</v>
      </c>
      <c r="AV61" s="22">
        <f t="shared" si="16"/>
        <v>20.499999970427023</v>
      </c>
      <c r="AW61" s="128">
        <v>4.1900000000000004</v>
      </c>
      <c r="AX61" s="86" t="s">
        <v>327</v>
      </c>
      <c r="AY61" s="86" t="s">
        <v>332</v>
      </c>
      <c r="AZ61" s="87"/>
      <c r="BA61" s="86" t="s">
        <v>333</v>
      </c>
      <c r="BB61" s="128">
        <v>3912</v>
      </c>
      <c r="BC61" s="129">
        <v>187</v>
      </c>
      <c r="BD61" s="129">
        <v>159</v>
      </c>
    </row>
    <row r="62" spans="1:56" s="11" customFormat="1" ht="55.5" customHeight="1" x14ac:dyDescent="0.25">
      <c r="A62" s="14">
        <f t="shared" si="7"/>
        <v>57</v>
      </c>
      <c r="B62" s="46" t="s">
        <v>334</v>
      </c>
      <c r="C62" s="15" t="s">
        <v>98</v>
      </c>
      <c r="D62" s="42" t="s">
        <v>24</v>
      </c>
      <c r="E62" s="35" t="s">
        <v>335</v>
      </c>
      <c r="F62" s="15">
        <v>1980</v>
      </c>
      <c r="G62" s="15">
        <v>6</v>
      </c>
      <c r="H62" s="15" t="s">
        <v>54</v>
      </c>
      <c r="I62" s="15">
        <v>0</v>
      </c>
      <c r="J62" s="16" t="s">
        <v>53</v>
      </c>
      <c r="K62" s="15">
        <v>5</v>
      </c>
      <c r="L62" s="45">
        <v>67.790000000000006</v>
      </c>
      <c r="M62" s="15">
        <v>5</v>
      </c>
      <c r="N62" s="15" t="s">
        <v>34</v>
      </c>
      <c r="O62" s="15">
        <v>9</v>
      </c>
      <c r="P62" s="15" t="s">
        <v>52</v>
      </c>
      <c r="Q62" s="15">
        <v>3</v>
      </c>
      <c r="R62" s="15" t="s">
        <v>27</v>
      </c>
      <c r="S62" s="15">
        <v>0</v>
      </c>
      <c r="T62" s="15">
        <v>62</v>
      </c>
      <c r="U62" s="15">
        <v>3</v>
      </c>
      <c r="V62" s="15" t="s">
        <v>297</v>
      </c>
      <c r="W62" s="15">
        <v>10</v>
      </c>
      <c r="X62" s="45">
        <v>3.5</v>
      </c>
      <c r="Y62" s="15">
        <v>3</v>
      </c>
      <c r="Z62" s="45">
        <v>20.5</v>
      </c>
      <c r="AA62" s="15">
        <v>1</v>
      </c>
      <c r="AB62" s="35" t="s">
        <v>54</v>
      </c>
      <c r="AC62" s="35">
        <v>0</v>
      </c>
      <c r="AD62" s="45">
        <v>95</v>
      </c>
      <c r="AE62" s="15">
        <v>0</v>
      </c>
      <c r="AF62" s="35" t="s">
        <v>51</v>
      </c>
      <c r="AG62" s="15">
        <v>10</v>
      </c>
      <c r="AH62" s="35" t="s">
        <v>47</v>
      </c>
      <c r="AI62" s="15">
        <v>10</v>
      </c>
      <c r="AJ62" s="36">
        <f t="shared" si="18"/>
        <v>65</v>
      </c>
      <c r="AK62" s="17">
        <f t="shared" si="19"/>
        <v>2063135.68</v>
      </c>
      <c r="AL62" s="13">
        <v>1990925.93</v>
      </c>
      <c r="AM62" s="13">
        <v>72209.75</v>
      </c>
      <c r="AN62" s="17">
        <f t="shared" si="20"/>
        <v>4406858.6500000004</v>
      </c>
      <c r="AO62" s="13">
        <v>3503452.63</v>
      </c>
      <c r="AP62" s="13">
        <v>903406.02</v>
      </c>
      <c r="AQ62" s="17">
        <f t="shared" si="21"/>
        <v>6469994.3300000001</v>
      </c>
      <c r="AR62" s="17">
        <f t="shared" si="13"/>
        <v>5494378.5599999996</v>
      </c>
      <c r="AS62" s="13">
        <f t="shared" si="14"/>
        <v>975615.77</v>
      </c>
      <c r="AT62" s="88">
        <v>45107.481944444444</v>
      </c>
      <c r="AU62" s="22">
        <f t="shared" si="22"/>
        <v>3.5000000581638915</v>
      </c>
      <c r="AV62" s="22">
        <f t="shared" si="16"/>
        <v>20.49999992625132</v>
      </c>
      <c r="AW62" s="128">
        <v>3.51</v>
      </c>
      <c r="AX62" s="86" t="s">
        <v>323</v>
      </c>
      <c r="AY62" s="86" t="s">
        <v>336</v>
      </c>
      <c r="AZ62" s="87"/>
      <c r="BA62" s="86" t="s">
        <v>337</v>
      </c>
      <c r="BB62" s="128">
        <v>4005.4</v>
      </c>
      <c r="BC62" s="129">
        <v>144</v>
      </c>
      <c r="BD62" s="129">
        <v>118</v>
      </c>
    </row>
    <row r="63" spans="1:56" s="11" customFormat="1" ht="55.5" customHeight="1" x14ac:dyDescent="0.25">
      <c r="A63" s="14">
        <f t="shared" si="7"/>
        <v>58</v>
      </c>
      <c r="B63" s="46" t="s">
        <v>111</v>
      </c>
      <c r="C63" s="15" t="s">
        <v>102</v>
      </c>
      <c r="D63" s="16" t="s">
        <v>112</v>
      </c>
      <c r="E63" s="37" t="s">
        <v>292</v>
      </c>
      <c r="F63" s="15">
        <v>1989</v>
      </c>
      <c r="G63" s="15">
        <v>5</v>
      </c>
      <c r="H63" s="16" t="s">
        <v>54</v>
      </c>
      <c r="I63" s="16">
        <v>0</v>
      </c>
      <c r="J63" s="15" t="s">
        <v>55</v>
      </c>
      <c r="K63" s="15">
        <v>5</v>
      </c>
      <c r="L63" s="35">
        <v>67.03</v>
      </c>
      <c r="M63" s="15">
        <v>5</v>
      </c>
      <c r="N63" s="15" t="s">
        <v>33</v>
      </c>
      <c r="O63" s="15">
        <v>10</v>
      </c>
      <c r="P63" s="15" t="s">
        <v>52</v>
      </c>
      <c r="Q63" s="15">
        <v>3</v>
      </c>
      <c r="R63" s="15" t="s">
        <v>27</v>
      </c>
      <c r="S63" s="15">
        <v>0</v>
      </c>
      <c r="T63" s="15">
        <v>143</v>
      </c>
      <c r="U63" s="15">
        <v>4</v>
      </c>
      <c r="V63" s="15" t="s">
        <v>50</v>
      </c>
      <c r="W63" s="15">
        <v>10</v>
      </c>
      <c r="X63" s="35">
        <v>3.2</v>
      </c>
      <c r="Y63" s="35">
        <v>3</v>
      </c>
      <c r="Z63" s="35">
        <v>0</v>
      </c>
      <c r="AA63" s="35">
        <v>0</v>
      </c>
      <c r="AB63" s="35" t="s">
        <v>54</v>
      </c>
      <c r="AC63" s="35">
        <v>0</v>
      </c>
      <c r="AD63" s="35">
        <v>90.2</v>
      </c>
      <c r="AE63" s="15">
        <v>0</v>
      </c>
      <c r="AF63" s="35" t="s">
        <v>51</v>
      </c>
      <c r="AG63" s="16">
        <v>10</v>
      </c>
      <c r="AH63" s="35" t="s">
        <v>47</v>
      </c>
      <c r="AI63" s="15">
        <v>10</v>
      </c>
      <c r="AJ63" s="36">
        <f t="shared" si="18"/>
        <v>65</v>
      </c>
      <c r="AK63" s="17">
        <f t="shared" si="19"/>
        <v>3768672.35</v>
      </c>
      <c r="AL63" s="13">
        <v>3648074.83</v>
      </c>
      <c r="AM63" s="13">
        <v>120597.52</v>
      </c>
      <c r="AN63" s="17">
        <f t="shared" si="20"/>
        <v>0</v>
      </c>
      <c r="AO63" s="43">
        <v>0</v>
      </c>
      <c r="AP63" s="98">
        <v>0</v>
      </c>
      <c r="AQ63" s="17">
        <f t="shared" si="21"/>
        <v>3768672.35</v>
      </c>
      <c r="AR63" s="17">
        <f t="shared" si="13"/>
        <v>3648074.83</v>
      </c>
      <c r="AS63" s="13">
        <f t="shared" si="14"/>
        <v>120597.52</v>
      </c>
      <c r="AT63" s="18">
        <v>45107.625</v>
      </c>
      <c r="AU63" s="22">
        <f t="shared" si="22"/>
        <v>3.2000001273658083</v>
      </c>
      <c r="AV63" s="22" t="e">
        <f t="shared" si="16"/>
        <v>#DIV/0!</v>
      </c>
      <c r="AW63" s="14">
        <v>4.9000000000000004</v>
      </c>
      <c r="AX63" s="16" t="s">
        <v>458</v>
      </c>
      <c r="AY63" s="16" t="s">
        <v>459</v>
      </c>
      <c r="AZ63" s="16" t="s">
        <v>25</v>
      </c>
      <c r="BA63" s="237" t="s">
        <v>460</v>
      </c>
      <c r="BB63" s="14">
        <v>3814</v>
      </c>
      <c r="BC63" s="14">
        <v>210</v>
      </c>
      <c r="BD63" s="14">
        <v>170</v>
      </c>
    </row>
    <row r="64" spans="1:56" s="11" customFormat="1" ht="55.5" customHeight="1" x14ac:dyDescent="0.25">
      <c r="A64" s="14">
        <f t="shared" si="7"/>
        <v>59</v>
      </c>
      <c r="B64" s="46" t="s">
        <v>94</v>
      </c>
      <c r="C64" s="15" t="s">
        <v>87</v>
      </c>
      <c r="D64" s="15" t="s">
        <v>191</v>
      </c>
      <c r="E64" s="35" t="s">
        <v>192</v>
      </c>
      <c r="F64" s="15">
        <v>1958</v>
      </c>
      <c r="G64" s="15">
        <v>6</v>
      </c>
      <c r="H64" s="15" t="s">
        <v>54</v>
      </c>
      <c r="I64" s="15">
        <v>0</v>
      </c>
      <c r="J64" s="15" t="s">
        <v>53</v>
      </c>
      <c r="K64" s="15">
        <v>5</v>
      </c>
      <c r="L64" s="35">
        <v>85</v>
      </c>
      <c r="M64" s="15">
        <v>7</v>
      </c>
      <c r="N64" s="15" t="s">
        <v>33</v>
      </c>
      <c r="O64" s="15">
        <v>9</v>
      </c>
      <c r="P64" s="15" t="s">
        <v>52</v>
      </c>
      <c r="Q64" s="15">
        <v>3</v>
      </c>
      <c r="R64" s="15" t="s">
        <v>27</v>
      </c>
      <c r="S64" s="15">
        <v>0</v>
      </c>
      <c r="T64" s="15">
        <v>46</v>
      </c>
      <c r="U64" s="15">
        <v>2</v>
      </c>
      <c r="V64" s="15" t="s">
        <v>50</v>
      </c>
      <c r="W64" s="15">
        <v>5</v>
      </c>
      <c r="X64" s="35">
        <v>3.5</v>
      </c>
      <c r="Y64" s="35">
        <v>3</v>
      </c>
      <c r="Z64" s="35">
        <v>21</v>
      </c>
      <c r="AA64" s="35">
        <v>1</v>
      </c>
      <c r="AB64" s="35" t="s">
        <v>54</v>
      </c>
      <c r="AC64" s="35">
        <v>0</v>
      </c>
      <c r="AD64" s="35">
        <v>98.2</v>
      </c>
      <c r="AE64" s="15">
        <v>3</v>
      </c>
      <c r="AF64" s="35" t="s">
        <v>51</v>
      </c>
      <c r="AG64" s="16">
        <v>10</v>
      </c>
      <c r="AH64" s="35" t="s">
        <v>47</v>
      </c>
      <c r="AI64" s="15">
        <v>10</v>
      </c>
      <c r="AJ64" s="36">
        <f t="shared" si="18"/>
        <v>64</v>
      </c>
      <c r="AK64" s="17">
        <f t="shared" si="19"/>
        <v>1451823.96</v>
      </c>
      <c r="AL64" s="13">
        <v>1401010.13</v>
      </c>
      <c r="AM64" s="13">
        <v>50813.83</v>
      </c>
      <c r="AN64" s="17">
        <f t="shared" si="20"/>
        <v>2005513.25</v>
      </c>
      <c r="AO64" s="13">
        <v>1584355.47</v>
      </c>
      <c r="AP64" s="13">
        <v>421157.78</v>
      </c>
      <c r="AQ64" s="17">
        <f t="shared" si="21"/>
        <v>3457337.2099999995</v>
      </c>
      <c r="AR64" s="17">
        <f t="shared" si="13"/>
        <v>2985365.5999999996</v>
      </c>
      <c r="AS64" s="13">
        <f t="shared" si="14"/>
        <v>471971.61000000004</v>
      </c>
      <c r="AT64" s="18">
        <v>45104.604166666664</v>
      </c>
      <c r="AU64" s="22">
        <f t="shared" si="22"/>
        <v>3.4999994076416816</v>
      </c>
      <c r="AV64" s="22">
        <f t="shared" si="16"/>
        <v>20.999999875343633</v>
      </c>
      <c r="AW64" s="143">
        <v>5.6</v>
      </c>
      <c r="AX64" s="16" t="s">
        <v>472</v>
      </c>
      <c r="AY64" s="16" t="s">
        <v>193</v>
      </c>
      <c r="AZ64" s="14"/>
      <c r="BA64" s="16" t="s">
        <v>194</v>
      </c>
      <c r="BB64" s="120">
        <v>5519</v>
      </c>
      <c r="BC64" s="121">
        <v>102</v>
      </c>
      <c r="BD64" s="121">
        <v>81</v>
      </c>
    </row>
    <row r="65" spans="1:56" s="11" customFormat="1" ht="55.5" customHeight="1" x14ac:dyDescent="0.25">
      <c r="A65" s="14">
        <f t="shared" si="7"/>
        <v>60</v>
      </c>
      <c r="B65" s="47" t="s">
        <v>105</v>
      </c>
      <c r="C65" s="15" t="s">
        <v>102</v>
      </c>
      <c r="D65" s="15" t="s">
        <v>32</v>
      </c>
      <c r="E65" s="37" t="s">
        <v>390</v>
      </c>
      <c r="F65" s="14">
        <v>2001</v>
      </c>
      <c r="G65" s="14">
        <v>3</v>
      </c>
      <c r="H65" s="16" t="s">
        <v>54</v>
      </c>
      <c r="I65" s="16">
        <v>0</v>
      </c>
      <c r="J65" s="15" t="s">
        <v>55</v>
      </c>
      <c r="K65" s="15">
        <v>5</v>
      </c>
      <c r="L65" s="14">
        <v>84.49</v>
      </c>
      <c r="M65" s="14">
        <v>7</v>
      </c>
      <c r="N65" s="15" t="s">
        <v>33</v>
      </c>
      <c r="O65" s="15">
        <v>9</v>
      </c>
      <c r="P65" s="15" t="s">
        <v>52</v>
      </c>
      <c r="Q65" s="15">
        <v>3</v>
      </c>
      <c r="R65" s="15" t="s">
        <v>27</v>
      </c>
      <c r="S65" s="15">
        <v>0</v>
      </c>
      <c r="T65" s="14">
        <v>20</v>
      </c>
      <c r="U65" s="14">
        <v>2</v>
      </c>
      <c r="V65" s="15" t="s">
        <v>50</v>
      </c>
      <c r="W65" s="15">
        <v>10</v>
      </c>
      <c r="X65" s="14">
        <v>5.0999999999999996</v>
      </c>
      <c r="Y65" s="14">
        <v>5</v>
      </c>
      <c r="Z65" s="14">
        <v>0</v>
      </c>
      <c r="AA65" s="14">
        <v>0</v>
      </c>
      <c r="AB65" s="35" t="s">
        <v>54</v>
      </c>
      <c r="AC65" s="14">
        <v>0</v>
      </c>
      <c r="AD65" s="14">
        <v>92.9</v>
      </c>
      <c r="AE65" s="14">
        <v>0</v>
      </c>
      <c r="AF65" s="35" t="s">
        <v>51</v>
      </c>
      <c r="AG65" s="16">
        <v>10</v>
      </c>
      <c r="AH65" s="35" t="s">
        <v>47</v>
      </c>
      <c r="AI65" s="15">
        <v>10</v>
      </c>
      <c r="AJ65" s="36">
        <f t="shared" si="18"/>
        <v>64</v>
      </c>
      <c r="AK65" s="17">
        <f t="shared" si="19"/>
        <v>3531763.64</v>
      </c>
      <c r="AL65" s="97">
        <v>3351643.69</v>
      </c>
      <c r="AM65" s="97">
        <v>180119.95</v>
      </c>
      <c r="AN65" s="17">
        <f t="shared" si="20"/>
        <v>0</v>
      </c>
      <c r="AO65" s="13">
        <v>0</v>
      </c>
      <c r="AP65" s="97">
        <v>0</v>
      </c>
      <c r="AQ65" s="17">
        <f t="shared" si="21"/>
        <v>3531763.64</v>
      </c>
      <c r="AR65" s="17">
        <f t="shared" si="13"/>
        <v>3351643.69</v>
      </c>
      <c r="AS65" s="13">
        <f t="shared" si="14"/>
        <v>180119.95</v>
      </c>
      <c r="AT65" s="18">
        <v>45106.416666666664</v>
      </c>
      <c r="AU65" s="22">
        <f t="shared" si="22"/>
        <v>5.1000001234510695</v>
      </c>
      <c r="AV65" s="22" t="e">
        <f t="shared" si="16"/>
        <v>#DIV/0!</v>
      </c>
      <c r="AW65" s="15">
        <v>2.2999999999999998</v>
      </c>
      <c r="AX65" s="15" t="s">
        <v>440</v>
      </c>
      <c r="AY65" s="15" t="s">
        <v>461</v>
      </c>
      <c r="AZ65" s="15" t="s">
        <v>25</v>
      </c>
      <c r="BA65" s="15" t="s">
        <v>462</v>
      </c>
      <c r="BB65" s="15">
        <v>2166</v>
      </c>
      <c r="BC65" s="15">
        <v>46</v>
      </c>
      <c r="BD65" s="15">
        <v>39</v>
      </c>
    </row>
    <row r="66" spans="1:56" s="11" customFormat="1" ht="55.5" customHeight="1" x14ac:dyDescent="0.25">
      <c r="A66" s="14">
        <f t="shared" si="7"/>
        <v>61</v>
      </c>
      <c r="B66" s="47" t="s">
        <v>431</v>
      </c>
      <c r="C66" s="15" t="s">
        <v>98</v>
      </c>
      <c r="D66" s="15" t="s">
        <v>338</v>
      </c>
      <c r="E66" s="37" t="s">
        <v>339</v>
      </c>
      <c r="F66" s="15">
        <v>2003</v>
      </c>
      <c r="G66" s="14">
        <v>3</v>
      </c>
      <c r="H66" s="15" t="s">
        <v>54</v>
      </c>
      <c r="I66" s="15">
        <v>0</v>
      </c>
      <c r="J66" s="15" t="s">
        <v>55</v>
      </c>
      <c r="K66" s="15">
        <v>5</v>
      </c>
      <c r="L66" s="45">
        <v>75.010000000000005</v>
      </c>
      <c r="M66" s="15">
        <v>6</v>
      </c>
      <c r="N66" s="39" t="s">
        <v>88</v>
      </c>
      <c r="O66" s="15">
        <v>6</v>
      </c>
      <c r="P66" s="15" t="s">
        <v>52</v>
      </c>
      <c r="Q66" s="15">
        <v>3</v>
      </c>
      <c r="R66" s="15" t="s">
        <v>27</v>
      </c>
      <c r="S66" s="15">
        <v>0</v>
      </c>
      <c r="T66" s="15">
        <v>374</v>
      </c>
      <c r="U66" s="15">
        <v>7</v>
      </c>
      <c r="V66" s="15" t="s">
        <v>340</v>
      </c>
      <c r="W66" s="15">
        <v>10</v>
      </c>
      <c r="X66" s="45">
        <v>3.5</v>
      </c>
      <c r="Y66" s="35">
        <v>3</v>
      </c>
      <c r="Z66" s="45">
        <v>20.5</v>
      </c>
      <c r="AA66" s="35">
        <v>1</v>
      </c>
      <c r="AB66" s="35" t="s">
        <v>54</v>
      </c>
      <c r="AC66" s="35">
        <v>0</v>
      </c>
      <c r="AD66" s="45">
        <v>93</v>
      </c>
      <c r="AE66" s="15">
        <v>0</v>
      </c>
      <c r="AF66" s="35" t="s">
        <v>51</v>
      </c>
      <c r="AG66" s="16">
        <v>10</v>
      </c>
      <c r="AH66" s="35" t="s">
        <v>62</v>
      </c>
      <c r="AI66" s="15">
        <v>10</v>
      </c>
      <c r="AJ66" s="36">
        <f>SUM(G66+I66+K66+M66+O66+Q66+S66+U66+W66+Y66+AA66+AC66+AE66+AG66+AI66)</f>
        <v>64</v>
      </c>
      <c r="AK66" s="17">
        <f t="shared" si="19"/>
        <v>6170870.7400000002</v>
      </c>
      <c r="AL66" s="41">
        <v>5954890.2599999998</v>
      </c>
      <c r="AM66" s="41">
        <v>215980.48</v>
      </c>
      <c r="AN66" s="17">
        <f t="shared" si="20"/>
        <v>3204474.38</v>
      </c>
      <c r="AO66" s="41">
        <v>2547557.13</v>
      </c>
      <c r="AP66" s="41">
        <v>656917.25</v>
      </c>
      <c r="AQ66" s="17">
        <f t="shared" si="21"/>
        <v>9375345.120000001</v>
      </c>
      <c r="AR66" s="17">
        <f t="shared" si="13"/>
        <v>8502447.3900000006</v>
      </c>
      <c r="AS66" s="13">
        <f t="shared" si="14"/>
        <v>872897.73</v>
      </c>
      <c r="AT66" s="18">
        <v>45106.606249999997</v>
      </c>
      <c r="AU66" s="22">
        <f t="shared" si="22"/>
        <v>3.5000000664411912</v>
      </c>
      <c r="AV66" s="22">
        <f t="shared" si="16"/>
        <v>20.500000065533371</v>
      </c>
      <c r="AW66" s="157">
        <v>23.31</v>
      </c>
      <c r="AX66" s="158" t="s">
        <v>341</v>
      </c>
      <c r="AY66" s="158" t="s">
        <v>342</v>
      </c>
      <c r="AZ66" s="158"/>
      <c r="BA66" s="158" t="s">
        <v>343</v>
      </c>
      <c r="BB66" s="159">
        <v>16613</v>
      </c>
      <c r="BC66" s="160">
        <v>914</v>
      </c>
      <c r="BD66" s="160">
        <v>757</v>
      </c>
    </row>
    <row r="67" spans="1:56" s="11" customFormat="1" ht="67.5" customHeight="1" x14ac:dyDescent="0.25">
      <c r="A67" s="14">
        <f t="shared" si="7"/>
        <v>62</v>
      </c>
      <c r="B67" s="46" t="s">
        <v>97</v>
      </c>
      <c r="C67" s="15" t="s">
        <v>87</v>
      </c>
      <c r="D67" s="15" t="s">
        <v>85</v>
      </c>
      <c r="E67" s="35" t="s">
        <v>195</v>
      </c>
      <c r="F67" s="15">
        <v>1959</v>
      </c>
      <c r="G67" s="15">
        <v>6</v>
      </c>
      <c r="H67" s="15" t="s">
        <v>54</v>
      </c>
      <c r="I67" s="15">
        <v>0</v>
      </c>
      <c r="J67" s="15" t="s">
        <v>53</v>
      </c>
      <c r="K67" s="15">
        <v>5</v>
      </c>
      <c r="L67" s="35">
        <v>57</v>
      </c>
      <c r="M67" s="15">
        <v>0</v>
      </c>
      <c r="N67" s="15" t="s">
        <v>33</v>
      </c>
      <c r="O67" s="15">
        <v>10</v>
      </c>
      <c r="P67" s="15" t="s">
        <v>52</v>
      </c>
      <c r="Q67" s="15">
        <v>3</v>
      </c>
      <c r="R67" s="15" t="s">
        <v>27</v>
      </c>
      <c r="S67" s="15">
        <v>0</v>
      </c>
      <c r="T67" s="15">
        <v>223</v>
      </c>
      <c r="U67" s="15">
        <v>7</v>
      </c>
      <c r="V67" s="15" t="s">
        <v>50</v>
      </c>
      <c r="W67" s="15">
        <v>10</v>
      </c>
      <c r="X67" s="35">
        <v>2</v>
      </c>
      <c r="Y67" s="35">
        <v>0</v>
      </c>
      <c r="Z67" s="35">
        <v>20</v>
      </c>
      <c r="AA67" s="35">
        <v>0</v>
      </c>
      <c r="AB67" s="35" t="s">
        <v>54</v>
      </c>
      <c r="AC67" s="35">
        <v>0</v>
      </c>
      <c r="AD67" s="35">
        <v>99.7</v>
      </c>
      <c r="AE67" s="15">
        <v>3</v>
      </c>
      <c r="AF67" s="35" t="s">
        <v>51</v>
      </c>
      <c r="AG67" s="16">
        <v>10</v>
      </c>
      <c r="AH67" s="35" t="s">
        <v>47</v>
      </c>
      <c r="AI67" s="15">
        <v>10</v>
      </c>
      <c r="AJ67" s="36">
        <f>G67+I67+K67+M67+O67+Q67+S67+U67+W67+Y67+AA67+AC67+AE67+AG67+AI67</f>
        <v>64</v>
      </c>
      <c r="AK67" s="17">
        <f t="shared" si="19"/>
        <v>1435599.92</v>
      </c>
      <c r="AL67" s="13">
        <v>1406887.92</v>
      </c>
      <c r="AM67" s="13">
        <v>28712</v>
      </c>
      <c r="AN67" s="17">
        <f t="shared" si="20"/>
        <v>2907511.3600000003</v>
      </c>
      <c r="AO67" s="13">
        <v>2326009.08</v>
      </c>
      <c r="AP67" s="13">
        <v>581502.28</v>
      </c>
      <c r="AQ67" s="17">
        <f t="shared" si="21"/>
        <v>4343111.28</v>
      </c>
      <c r="AR67" s="17">
        <f t="shared" si="13"/>
        <v>3732897</v>
      </c>
      <c r="AS67" s="13">
        <f t="shared" si="14"/>
        <v>610214.28</v>
      </c>
      <c r="AT67" s="18">
        <v>45106.6875</v>
      </c>
      <c r="AU67" s="22">
        <f t="shared" si="22"/>
        <v>2.0000001114516643</v>
      </c>
      <c r="AV67" s="22">
        <f t="shared" si="16"/>
        <v>20.000000275149397</v>
      </c>
      <c r="AW67" s="143">
        <v>13.7</v>
      </c>
      <c r="AX67" s="16" t="s">
        <v>475</v>
      </c>
      <c r="AY67" s="16" t="s">
        <v>196</v>
      </c>
      <c r="AZ67" s="14"/>
      <c r="BA67" s="16" t="s">
        <v>197</v>
      </c>
      <c r="BB67" s="120">
        <v>13594</v>
      </c>
      <c r="BC67" s="121">
        <v>669</v>
      </c>
      <c r="BD67" s="121">
        <v>565</v>
      </c>
    </row>
    <row r="68" spans="1:56" s="11" customFormat="1" ht="55.5" customHeight="1" x14ac:dyDescent="0.25">
      <c r="A68" s="14">
        <f t="shared" si="7"/>
        <v>63</v>
      </c>
      <c r="B68" s="46" t="s">
        <v>344</v>
      </c>
      <c r="C68" s="15" t="s">
        <v>98</v>
      </c>
      <c r="D68" s="15" t="s">
        <v>63</v>
      </c>
      <c r="E68" s="35" t="s">
        <v>345</v>
      </c>
      <c r="F68" s="15">
        <v>1976</v>
      </c>
      <c r="G68" s="15">
        <v>6</v>
      </c>
      <c r="H68" s="15" t="s">
        <v>54</v>
      </c>
      <c r="I68" s="15">
        <v>0</v>
      </c>
      <c r="J68" s="15" t="s">
        <v>55</v>
      </c>
      <c r="K68" s="15">
        <v>5</v>
      </c>
      <c r="L68" s="45">
        <v>72.790000000000006</v>
      </c>
      <c r="M68" s="15">
        <v>6</v>
      </c>
      <c r="N68" s="15" t="s">
        <v>34</v>
      </c>
      <c r="O68" s="15">
        <v>6</v>
      </c>
      <c r="P68" s="16" t="s">
        <v>52</v>
      </c>
      <c r="Q68" s="15">
        <v>3</v>
      </c>
      <c r="R68" s="15" t="s">
        <v>27</v>
      </c>
      <c r="S68" s="15">
        <v>0</v>
      </c>
      <c r="T68" s="15">
        <v>164</v>
      </c>
      <c r="U68" s="15">
        <v>5</v>
      </c>
      <c r="V68" s="15" t="s">
        <v>50</v>
      </c>
      <c r="W68" s="15">
        <v>10</v>
      </c>
      <c r="X68" s="45">
        <v>2</v>
      </c>
      <c r="Y68" s="15">
        <v>0</v>
      </c>
      <c r="Z68" s="45"/>
      <c r="AA68" s="35">
        <v>0</v>
      </c>
      <c r="AB68" s="35" t="s">
        <v>54</v>
      </c>
      <c r="AC68" s="35">
        <v>0</v>
      </c>
      <c r="AD68" s="45">
        <v>97</v>
      </c>
      <c r="AE68" s="15">
        <v>3</v>
      </c>
      <c r="AF68" s="35" t="s">
        <v>51</v>
      </c>
      <c r="AG68" s="15">
        <v>10</v>
      </c>
      <c r="AH68" s="35" t="s">
        <v>47</v>
      </c>
      <c r="AI68" s="15">
        <v>10</v>
      </c>
      <c r="AJ68" s="36">
        <f>SUM(G68+I68+K68+M68+O68+Q68+S68+U68+W68+Y68+AA68+AC68+AE68+AG68+AI68)</f>
        <v>64</v>
      </c>
      <c r="AK68" s="50">
        <f t="shared" si="19"/>
        <v>2925760.75</v>
      </c>
      <c r="AL68" s="41">
        <v>2867245.53</v>
      </c>
      <c r="AM68" s="41">
        <v>58515.22</v>
      </c>
      <c r="AN68" s="17">
        <f t="shared" si="20"/>
        <v>0</v>
      </c>
      <c r="AO68" s="43">
        <v>0</v>
      </c>
      <c r="AP68" s="41">
        <v>0</v>
      </c>
      <c r="AQ68" s="17">
        <f t="shared" si="21"/>
        <v>2925760.75</v>
      </c>
      <c r="AR68" s="50">
        <f t="shared" si="13"/>
        <v>2867245.53</v>
      </c>
      <c r="AS68" s="13">
        <f t="shared" si="14"/>
        <v>58515.22</v>
      </c>
      <c r="AT68" s="18">
        <v>45107.604166666664</v>
      </c>
      <c r="AU68" s="22">
        <f t="shared" si="22"/>
        <v>2.0000001708957238</v>
      </c>
      <c r="AV68" s="22" t="e">
        <f t="shared" si="16"/>
        <v>#DIV/0!</v>
      </c>
      <c r="AW68" s="128">
        <v>11.05</v>
      </c>
      <c r="AX68" s="86" t="s">
        <v>346</v>
      </c>
      <c r="AY68" s="86" t="s">
        <v>347</v>
      </c>
      <c r="AZ68" s="161"/>
      <c r="BA68" s="86" t="s">
        <v>348</v>
      </c>
      <c r="BB68" s="128">
        <v>4528</v>
      </c>
      <c r="BC68" s="129">
        <v>346</v>
      </c>
      <c r="BD68" s="129">
        <v>279</v>
      </c>
    </row>
    <row r="69" spans="1:56" s="11" customFormat="1" ht="55.5" customHeight="1" x14ac:dyDescent="0.25">
      <c r="A69" s="14">
        <f t="shared" si="7"/>
        <v>64</v>
      </c>
      <c r="B69" s="20" t="s">
        <v>72</v>
      </c>
      <c r="C69" s="16" t="s">
        <v>73</v>
      </c>
      <c r="D69" s="16" t="s">
        <v>29</v>
      </c>
      <c r="E69" s="162" t="s">
        <v>278</v>
      </c>
      <c r="F69" s="16">
        <v>1980</v>
      </c>
      <c r="G69" s="16">
        <v>6</v>
      </c>
      <c r="H69" s="16" t="s">
        <v>54</v>
      </c>
      <c r="I69" s="16">
        <v>0</v>
      </c>
      <c r="J69" s="16" t="s">
        <v>53</v>
      </c>
      <c r="K69" s="16">
        <v>0</v>
      </c>
      <c r="L69" s="16">
        <v>81.5</v>
      </c>
      <c r="M69" s="16">
        <v>7</v>
      </c>
      <c r="N69" s="16" t="s">
        <v>69</v>
      </c>
      <c r="O69" s="16">
        <v>8</v>
      </c>
      <c r="P69" s="16" t="s">
        <v>52</v>
      </c>
      <c r="Q69" s="16">
        <v>3</v>
      </c>
      <c r="R69" s="16" t="s">
        <v>27</v>
      </c>
      <c r="S69" s="16">
        <v>0</v>
      </c>
      <c r="T69" s="16">
        <v>312</v>
      </c>
      <c r="U69" s="16">
        <v>7</v>
      </c>
      <c r="V69" s="16" t="s">
        <v>70</v>
      </c>
      <c r="W69" s="16">
        <v>4</v>
      </c>
      <c r="X69" s="16">
        <v>5.0999999999999996</v>
      </c>
      <c r="Y69" s="16">
        <v>5</v>
      </c>
      <c r="Z69" s="16">
        <v>20.5</v>
      </c>
      <c r="AA69" s="16">
        <v>1</v>
      </c>
      <c r="AB69" s="35" t="s">
        <v>54</v>
      </c>
      <c r="AC69" s="16">
        <v>0</v>
      </c>
      <c r="AD69" s="16">
        <v>102.89</v>
      </c>
      <c r="AE69" s="16">
        <v>3</v>
      </c>
      <c r="AF69" s="16" t="s">
        <v>51</v>
      </c>
      <c r="AG69" s="16">
        <v>10</v>
      </c>
      <c r="AH69" s="16" t="s">
        <v>47</v>
      </c>
      <c r="AI69" s="16">
        <v>10</v>
      </c>
      <c r="AJ69" s="36">
        <f>G69+I69+K69+M69+O69+Q69+S69+U69+W69+Y69+AA69+AC69+AE69+AG69+AI69</f>
        <v>64</v>
      </c>
      <c r="AK69" s="50">
        <f t="shared" si="19"/>
        <v>7585900.9300000006</v>
      </c>
      <c r="AL69" s="163">
        <v>7199019.9800000004</v>
      </c>
      <c r="AM69" s="13">
        <v>386880.95</v>
      </c>
      <c r="AN69" s="17">
        <f t="shared" si="20"/>
        <v>4974664.3</v>
      </c>
      <c r="AO69" s="13">
        <v>3954858.12</v>
      </c>
      <c r="AP69" s="13">
        <v>1019806.18</v>
      </c>
      <c r="AQ69" s="17">
        <f t="shared" si="21"/>
        <v>12560565.230000002</v>
      </c>
      <c r="AR69" s="17">
        <f t="shared" si="13"/>
        <v>11153878.100000001</v>
      </c>
      <c r="AS69" s="13">
        <f t="shared" si="14"/>
        <v>1406687.1300000001</v>
      </c>
      <c r="AT69" s="18">
        <v>45137.611111111109</v>
      </c>
      <c r="AU69" s="22">
        <f t="shared" si="22"/>
        <v>5.1000000338786391</v>
      </c>
      <c r="AV69" s="22">
        <f t="shared" si="16"/>
        <v>20.499999969847213</v>
      </c>
      <c r="AW69" s="120">
        <v>19.79</v>
      </c>
      <c r="AX69" s="16" t="s">
        <v>476</v>
      </c>
      <c r="AY69" s="16" t="s">
        <v>279</v>
      </c>
      <c r="AZ69" s="14"/>
      <c r="BA69" s="16" t="s">
        <v>280</v>
      </c>
      <c r="BB69" s="120">
        <v>13374</v>
      </c>
      <c r="BC69" s="121">
        <v>747</v>
      </c>
      <c r="BD69" s="121">
        <v>630</v>
      </c>
    </row>
    <row r="70" spans="1:56" s="11" customFormat="1" ht="69" customHeight="1" x14ac:dyDescent="0.25">
      <c r="A70" s="14">
        <f t="shared" si="7"/>
        <v>65</v>
      </c>
      <c r="B70" s="107" t="s">
        <v>247</v>
      </c>
      <c r="C70" s="15" t="s">
        <v>80</v>
      </c>
      <c r="D70" s="16" t="s">
        <v>24</v>
      </c>
      <c r="E70" s="15" t="s">
        <v>417</v>
      </c>
      <c r="F70" s="15">
        <v>1972</v>
      </c>
      <c r="G70" s="39">
        <v>6</v>
      </c>
      <c r="H70" s="15" t="s">
        <v>54</v>
      </c>
      <c r="I70" s="39">
        <v>0</v>
      </c>
      <c r="J70" s="15" t="s">
        <v>55</v>
      </c>
      <c r="K70" s="39">
        <v>5</v>
      </c>
      <c r="L70" s="39">
        <v>67.959999999999994</v>
      </c>
      <c r="M70" s="39">
        <v>6</v>
      </c>
      <c r="N70" s="15" t="s">
        <v>211</v>
      </c>
      <c r="O70" s="15">
        <v>2</v>
      </c>
      <c r="P70" s="15" t="s">
        <v>52</v>
      </c>
      <c r="Q70" s="15">
        <v>3</v>
      </c>
      <c r="R70" s="15" t="s">
        <v>27</v>
      </c>
      <c r="S70" s="15">
        <v>3</v>
      </c>
      <c r="T70" s="15">
        <v>118</v>
      </c>
      <c r="U70" s="15">
        <v>4</v>
      </c>
      <c r="V70" s="15" t="s">
        <v>212</v>
      </c>
      <c r="W70" s="15">
        <v>10</v>
      </c>
      <c r="X70" s="15">
        <v>0</v>
      </c>
      <c r="Y70" s="15">
        <v>0</v>
      </c>
      <c r="Z70" s="15">
        <v>20.5</v>
      </c>
      <c r="AA70" s="15">
        <v>1</v>
      </c>
      <c r="AB70" s="35" t="s">
        <v>54</v>
      </c>
      <c r="AC70" s="15">
        <v>0</v>
      </c>
      <c r="AD70" s="15">
        <v>98.7</v>
      </c>
      <c r="AE70" s="15">
        <v>3</v>
      </c>
      <c r="AF70" s="35" t="s">
        <v>51</v>
      </c>
      <c r="AG70" s="15">
        <v>10</v>
      </c>
      <c r="AH70" s="35" t="s">
        <v>47</v>
      </c>
      <c r="AI70" s="15">
        <v>10</v>
      </c>
      <c r="AJ70" s="23">
        <f>SUM(G70+I70+K70+M70+O70+Q70+S70+U70+W70+Y70+AA70+AC70+AE70+AG70+AI70)</f>
        <v>63</v>
      </c>
      <c r="AK70" s="50">
        <f t="shared" si="19"/>
        <v>0</v>
      </c>
      <c r="AL70" s="51">
        <v>0</v>
      </c>
      <c r="AM70" s="51">
        <v>0</v>
      </c>
      <c r="AN70" s="17">
        <f t="shared" si="20"/>
        <v>1333203.29</v>
      </c>
      <c r="AO70" s="51">
        <v>1059896.6200000001</v>
      </c>
      <c r="AP70" s="51">
        <v>273306.67</v>
      </c>
      <c r="AQ70" s="17">
        <f t="shared" si="21"/>
        <v>1333203.29</v>
      </c>
      <c r="AR70" s="50">
        <f t="shared" ref="AR70:AR86" si="23">AL70+AO70</f>
        <v>1059896.6200000001</v>
      </c>
      <c r="AS70" s="51">
        <f t="shared" ref="AS70:AS86" si="24">AM70+AP70</f>
        <v>273306.67</v>
      </c>
      <c r="AT70" s="88">
        <v>45106.701388888891</v>
      </c>
      <c r="AU70" s="39" t="e">
        <f t="shared" si="22"/>
        <v>#DIV/0!</v>
      </c>
      <c r="AV70" s="111">
        <f t="shared" ref="AV70:AV86" si="25">AP70/AN70*100</f>
        <v>20.499999666217445</v>
      </c>
      <c r="AW70" s="144">
        <v>6.1</v>
      </c>
      <c r="AX70" s="113" t="s">
        <v>159</v>
      </c>
      <c r="AY70" s="24" t="s">
        <v>248</v>
      </c>
      <c r="AZ70" s="116"/>
      <c r="BA70" s="24" t="s">
        <v>249</v>
      </c>
      <c r="BB70" s="120">
        <v>4763</v>
      </c>
      <c r="BC70" s="126">
        <v>299</v>
      </c>
      <c r="BD70" s="121">
        <v>244</v>
      </c>
    </row>
    <row r="71" spans="1:56" s="11" customFormat="1" ht="55.5" customHeight="1" x14ac:dyDescent="0.25">
      <c r="A71" s="14">
        <f t="shared" si="7"/>
        <v>66</v>
      </c>
      <c r="B71" s="102" t="s">
        <v>397</v>
      </c>
      <c r="C71" s="147" t="s">
        <v>116</v>
      </c>
      <c r="D71" s="25" t="s">
        <v>375</v>
      </c>
      <c r="E71" s="57" t="s">
        <v>376</v>
      </c>
      <c r="F71" s="33">
        <v>2008</v>
      </c>
      <c r="G71" s="33">
        <v>1</v>
      </c>
      <c r="H71" s="147" t="s">
        <v>54</v>
      </c>
      <c r="I71" s="147">
        <v>0</v>
      </c>
      <c r="J71" s="25" t="s">
        <v>55</v>
      </c>
      <c r="K71" s="147">
        <v>5</v>
      </c>
      <c r="L71" s="103">
        <v>80.33</v>
      </c>
      <c r="M71" s="33">
        <v>7</v>
      </c>
      <c r="N71" s="147" t="s">
        <v>58</v>
      </c>
      <c r="O71" s="147">
        <v>10</v>
      </c>
      <c r="P71" s="147"/>
      <c r="Q71" s="147">
        <v>0</v>
      </c>
      <c r="R71" s="147" t="s">
        <v>26</v>
      </c>
      <c r="S71" s="147">
        <v>3</v>
      </c>
      <c r="T71" s="33">
        <v>62</v>
      </c>
      <c r="U71" s="33">
        <v>3</v>
      </c>
      <c r="V71" s="147" t="s">
        <v>50</v>
      </c>
      <c r="W71" s="147">
        <v>10</v>
      </c>
      <c r="X71" s="33">
        <v>3.5</v>
      </c>
      <c r="Y71" s="33">
        <v>3</v>
      </c>
      <c r="Z71" s="33">
        <v>0</v>
      </c>
      <c r="AA71" s="33">
        <v>0</v>
      </c>
      <c r="AB71" s="35" t="s">
        <v>54</v>
      </c>
      <c r="AC71" s="52">
        <v>0</v>
      </c>
      <c r="AD71" s="33">
        <v>94</v>
      </c>
      <c r="AE71" s="147">
        <v>0</v>
      </c>
      <c r="AF71" s="52" t="s">
        <v>51</v>
      </c>
      <c r="AG71" s="52">
        <v>10</v>
      </c>
      <c r="AH71" s="58" t="s">
        <v>62</v>
      </c>
      <c r="AI71" s="147">
        <v>10</v>
      </c>
      <c r="AJ71" s="164">
        <f>SUM(G71+I71+K71+M71+O71+Q71+S71+U71+W71+Y71+AA71+AC71+AE71+AG71+AI71)</f>
        <v>62</v>
      </c>
      <c r="AK71" s="50">
        <f t="shared" si="19"/>
        <v>2131537.91</v>
      </c>
      <c r="AL71" s="56">
        <v>2056934.08</v>
      </c>
      <c r="AM71" s="59">
        <v>74603.83</v>
      </c>
      <c r="AN71" s="17">
        <f t="shared" si="20"/>
        <v>0</v>
      </c>
      <c r="AO71" s="51">
        <v>0</v>
      </c>
      <c r="AP71" s="59">
        <v>0</v>
      </c>
      <c r="AQ71" s="17">
        <f t="shared" si="21"/>
        <v>2131537.91</v>
      </c>
      <c r="AR71" s="50">
        <f t="shared" si="23"/>
        <v>2056934.08</v>
      </c>
      <c r="AS71" s="51">
        <f t="shared" si="24"/>
        <v>74603.83</v>
      </c>
      <c r="AT71" s="104">
        <v>45103.416666666664</v>
      </c>
      <c r="AU71" s="22">
        <f t="shared" si="22"/>
        <v>3.5000001477806229</v>
      </c>
      <c r="AV71" s="22" t="e">
        <f t="shared" si="25"/>
        <v>#DIV/0!</v>
      </c>
      <c r="AW71" s="145">
        <v>6.1</v>
      </c>
      <c r="AX71" s="16" t="s">
        <v>471</v>
      </c>
      <c r="AY71" s="14"/>
      <c r="AZ71" s="16" t="s">
        <v>376</v>
      </c>
      <c r="BA71" s="105" t="s">
        <v>377</v>
      </c>
      <c r="BB71" s="120">
        <v>3714</v>
      </c>
      <c r="BC71" s="121">
        <v>178</v>
      </c>
      <c r="BD71" s="121">
        <v>141</v>
      </c>
    </row>
    <row r="72" spans="1:56" s="11" customFormat="1" ht="55.5" customHeight="1" x14ac:dyDescent="0.25">
      <c r="A72" s="14">
        <f t="shared" ref="A72:A86" si="26">A71+1</f>
        <v>67</v>
      </c>
      <c r="B72" s="107" t="s">
        <v>56</v>
      </c>
      <c r="C72" s="15" t="s">
        <v>80</v>
      </c>
      <c r="D72" s="16" t="s">
        <v>24</v>
      </c>
      <c r="E72" s="15" t="s">
        <v>418</v>
      </c>
      <c r="F72" s="15">
        <v>1962</v>
      </c>
      <c r="G72" s="39">
        <v>6</v>
      </c>
      <c r="H72" s="15" t="s">
        <v>54</v>
      </c>
      <c r="I72" s="39">
        <v>0</v>
      </c>
      <c r="J72" s="15" t="s">
        <v>55</v>
      </c>
      <c r="K72" s="39">
        <v>5</v>
      </c>
      <c r="L72" s="39">
        <v>79.48</v>
      </c>
      <c r="M72" s="39">
        <v>7</v>
      </c>
      <c r="N72" s="15" t="s">
        <v>211</v>
      </c>
      <c r="O72" s="15">
        <v>2</v>
      </c>
      <c r="P72" s="15" t="s">
        <v>52</v>
      </c>
      <c r="Q72" s="15">
        <v>3</v>
      </c>
      <c r="R72" s="15" t="s">
        <v>27</v>
      </c>
      <c r="S72" s="15">
        <v>3</v>
      </c>
      <c r="T72" s="15">
        <v>24</v>
      </c>
      <c r="U72" s="15">
        <v>2</v>
      </c>
      <c r="V72" s="15" t="s">
        <v>212</v>
      </c>
      <c r="W72" s="15">
        <v>10</v>
      </c>
      <c r="X72" s="15">
        <v>0</v>
      </c>
      <c r="Y72" s="15">
        <v>0</v>
      </c>
      <c r="Z72" s="15">
        <v>20.5</v>
      </c>
      <c r="AA72" s="15">
        <v>1</v>
      </c>
      <c r="AB72" s="35" t="s">
        <v>54</v>
      </c>
      <c r="AC72" s="15">
        <v>0</v>
      </c>
      <c r="AD72" s="15">
        <v>96</v>
      </c>
      <c r="AE72" s="15">
        <v>3</v>
      </c>
      <c r="AF72" s="35" t="s">
        <v>51</v>
      </c>
      <c r="AG72" s="15">
        <v>10</v>
      </c>
      <c r="AH72" s="35" t="s">
        <v>47</v>
      </c>
      <c r="AI72" s="15">
        <v>10</v>
      </c>
      <c r="AJ72" s="23">
        <f>SUM(G72+I72+K72+M72+O72+Q72+S72+U72+W72+Y72+AA72+AC72+AE72+AG72+AI72)</f>
        <v>62</v>
      </c>
      <c r="AK72" s="17">
        <f t="shared" si="19"/>
        <v>0</v>
      </c>
      <c r="AL72" s="13">
        <v>0</v>
      </c>
      <c r="AM72" s="13">
        <v>0</v>
      </c>
      <c r="AN72" s="17">
        <f t="shared" si="20"/>
        <v>1087905.55</v>
      </c>
      <c r="AO72" s="13">
        <v>864884.91</v>
      </c>
      <c r="AP72" s="13">
        <v>223020.64</v>
      </c>
      <c r="AQ72" s="17">
        <f t="shared" si="21"/>
        <v>1087905.55</v>
      </c>
      <c r="AR72" s="17">
        <f t="shared" si="23"/>
        <v>864884.91</v>
      </c>
      <c r="AS72" s="13">
        <f t="shared" si="24"/>
        <v>223020.64</v>
      </c>
      <c r="AT72" s="88">
        <v>45106.701388888891</v>
      </c>
      <c r="AU72" s="39" t="e">
        <f t="shared" si="22"/>
        <v>#DIV/0!</v>
      </c>
      <c r="AV72" s="111">
        <f t="shared" si="25"/>
        <v>20.500000206819426</v>
      </c>
      <c r="AW72" s="151">
        <v>2.6</v>
      </c>
      <c r="AX72" s="113" t="s">
        <v>159</v>
      </c>
      <c r="AY72" s="24" t="s">
        <v>250</v>
      </c>
      <c r="AZ72" s="116"/>
      <c r="BA72" s="24" t="s">
        <v>251</v>
      </c>
      <c r="BB72" s="120">
        <v>3138</v>
      </c>
      <c r="BC72" s="126">
        <v>63</v>
      </c>
      <c r="BD72" s="121">
        <v>54</v>
      </c>
    </row>
    <row r="73" spans="1:56" s="11" customFormat="1" ht="55.5" customHeight="1" x14ac:dyDescent="0.25">
      <c r="A73" s="14">
        <f t="shared" si="26"/>
        <v>68</v>
      </c>
      <c r="B73" s="107" t="s">
        <v>57</v>
      </c>
      <c r="C73" s="15" t="s">
        <v>80</v>
      </c>
      <c r="D73" s="16" t="s">
        <v>24</v>
      </c>
      <c r="E73" s="15" t="s">
        <v>419</v>
      </c>
      <c r="F73" s="15">
        <v>1966</v>
      </c>
      <c r="G73" s="39">
        <v>6</v>
      </c>
      <c r="H73" s="15" t="s">
        <v>54</v>
      </c>
      <c r="I73" s="39">
        <v>0</v>
      </c>
      <c r="J73" s="15" t="s">
        <v>55</v>
      </c>
      <c r="K73" s="39">
        <v>5</v>
      </c>
      <c r="L73" s="39">
        <v>68.25</v>
      </c>
      <c r="M73" s="39">
        <v>6</v>
      </c>
      <c r="N73" s="15" t="s">
        <v>211</v>
      </c>
      <c r="O73" s="15">
        <v>2</v>
      </c>
      <c r="P73" s="15" t="s">
        <v>52</v>
      </c>
      <c r="Q73" s="15">
        <v>3</v>
      </c>
      <c r="R73" s="15" t="s">
        <v>27</v>
      </c>
      <c r="S73" s="15">
        <v>3</v>
      </c>
      <c r="T73" s="15">
        <v>80</v>
      </c>
      <c r="U73" s="15">
        <v>3</v>
      </c>
      <c r="V73" s="15" t="s">
        <v>212</v>
      </c>
      <c r="W73" s="15">
        <v>10</v>
      </c>
      <c r="X73" s="15">
        <v>0</v>
      </c>
      <c r="Y73" s="15">
        <v>0</v>
      </c>
      <c r="Z73" s="15">
        <v>20.5</v>
      </c>
      <c r="AA73" s="15">
        <v>1</v>
      </c>
      <c r="AB73" s="35" t="s">
        <v>54</v>
      </c>
      <c r="AC73" s="15">
        <v>0</v>
      </c>
      <c r="AD73" s="15">
        <v>97.8</v>
      </c>
      <c r="AE73" s="15">
        <v>3</v>
      </c>
      <c r="AF73" s="35" t="s">
        <v>51</v>
      </c>
      <c r="AG73" s="15">
        <v>10</v>
      </c>
      <c r="AH73" s="35" t="s">
        <v>47</v>
      </c>
      <c r="AI73" s="15">
        <v>10</v>
      </c>
      <c r="AJ73" s="23">
        <f>SUM(G73+I73+K73+M73+O73+Q73+S73+U73+W73+Y73+AA73+AC73+AE73+AG73+AI73)</f>
        <v>62</v>
      </c>
      <c r="AK73" s="17">
        <f t="shared" si="19"/>
        <v>0</v>
      </c>
      <c r="AL73" s="13">
        <v>0</v>
      </c>
      <c r="AM73" s="13">
        <v>0</v>
      </c>
      <c r="AN73" s="17">
        <f t="shared" si="20"/>
        <v>1049592.3799999999</v>
      </c>
      <c r="AO73" s="13">
        <v>834425.94</v>
      </c>
      <c r="AP73" s="13">
        <v>215166.44</v>
      </c>
      <c r="AQ73" s="17">
        <f t="shared" si="21"/>
        <v>1049592.3799999999</v>
      </c>
      <c r="AR73" s="17">
        <f t="shared" si="23"/>
        <v>834425.94</v>
      </c>
      <c r="AS73" s="13">
        <f t="shared" si="24"/>
        <v>215166.44</v>
      </c>
      <c r="AT73" s="88">
        <v>45106.701388888891</v>
      </c>
      <c r="AU73" s="39" t="e">
        <f t="shared" si="22"/>
        <v>#DIV/0!</v>
      </c>
      <c r="AV73" s="111">
        <f t="shared" si="25"/>
        <v>20.500000200077675</v>
      </c>
      <c r="AW73" s="151">
        <v>2.8</v>
      </c>
      <c r="AX73" s="113" t="s">
        <v>159</v>
      </c>
      <c r="AY73" s="24" t="s">
        <v>252</v>
      </c>
      <c r="AZ73" s="116"/>
      <c r="BA73" s="24" t="s">
        <v>253</v>
      </c>
      <c r="BB73" s="120">
        <v>2522</v>
      </c>
      <c r="BC73" s="126">
        <v>156</v>
      </c>
      <c r="BD73" s="121">
        <v>131</v>
      </c>
    </row>
    <row r="74" spans="1:56" s="11" customFormat="1" ht="55.5" customHeight="1" x14ac:dyDescent="0.25">
      <c r="A74" s="14">
        <f t="shared" si="26"/>
        <v>69</v>
      </c>
      <c r="B74" s="107" t="s">
        <v>254</v>
      </c>
      <c r="C74" s="15" t="s">
        <v>80</v>
      </c>
      <c r="D74" s="16" t="s">
        <v>24</v>
      </c>
      <c r="E74" s="15" t="s">
        <v>420</v>
      </c>
      <c r="F74" s="15">
        <v>1999</v>
      </c>
      <c r="G74" s="39">
        <v>3</v>
      </c>
      <c r="H74" s="15" t="s">
        <v>54</v>
      </c>
      <c r="I74" s="39">
        <v>0</v>
      </c>
      <c r="J74" s="15" t="s">
        <v>55</v>
      </c>
      <c r="K74" s="39">
        <v>5</v>
      </c>
      <c r="L74" s="39">
        <v>66.489999999999995</v>
      </c>
      <c r="M74" s="39">
        <v>6</v>
      </c>
      <c r="N74" s="15" t="s">
        <v>211</v>
      </c>
      <c r="O74" s="15">
        <v>2</v>
      </c>
      <c r="P74" s="15" t="s">
        <v>52</v>
      </c>
      <c r="Q74" s="15">
        <v>3</v>
      </c>
      <c r="R74" s="15" t="s">
        <v>27</v>
      </c>
      <c r="S74" s="15">
        <v>3</v>
      </c>
      <c r="T74" s="15">
        <v>71</v>
      </c>
      <c r="U74" s="15">
        <v>3</v>
      </c>
      <c r="V74" s="15" t="s">
        <v>212</v>
      </c>
      <c r="W74" s="15">
        <v>10</v>
      </c>
      <c r="X74" s="15">
        <v>3.5</v>
      </c>
      <c r="Y74" s="15">
        <v>3</v>
      </c>
      <c r="Z74" s="15">
        <v>20.5</v>
      </c>
      <c r="AA74" s="15">
        <v>1</v>
      </c>
      <c r="AB74" s="35" t="s">
        <v>54</v>
      </c>
      <c r="AC74" s="15">
        <v>0</v>
      </c>
      <c r="AD74" s="15">
        <v>98.4</v>
      </c>
      <c r="AE74" s="15">
        <v>3</v>
      </c>
      <c r="AF74" s="35" t="s">
        <v>51</v>
      </c>
      <c r="AG74" s="15">
        <v>10</v>
      </c>
      <c r="AH74" s="35" t="s">
        <v>47</v>
      </c>
      <c r="AI74" s="15">
        <v>10</v>
      </c>
      <c r="AJ74" s="23">
        <f>SUM(G74+I74+K74+M74+O74+Q74+S74+U74+W74+Y74+AA74+AC74+AE74+AG74+AI74)</f>
        <v>62</v>
      </c>
      <c r="AK74" s="17">
        <f t="shared" si="19"/>
        <v>1462858.98</v>
      </c>
      <c r="AL74" s="13">
        <v>1411658.92</v>
      </c>
      <c r="AM74" s="13">
        <v>51200.06</v>
      </c>
      <c r="AN74" s="17">
        <f t="shared" si="20"/>
        <v>2642805.44</v>
      </c>
      <c r="AO74" s="13">
        <v>2101030.33</v>
      </c>
      <c r="AP74" s="13">
        <v>541775.11</v>
      </c>
      <c r="AQ74" s="17">
        <f t="shared" si="21"/>
        <v>4105664.42</v>
      </c>
      <c r="AR74" s="17">
        <f t="shared" si="23"/>
        <v>3512689.25</v>
      </c>
      <c r="AS74" s="13">
        <f t="shared" si="24"/>
        <v>592975.16999999993</v>
      </c>
      <c r="AT74" s="88">
        <v>45106.701388888891</v>
      </c>
      <c r="AU74" s="111">
        <f t="shared" si="22"/>
        <v>3.4999997060550561</v>
      </c>
      <c r="AV74" s="111">
        <f t="shared" si="25"/>
        <v>20.499999803239394</v>
      </c>
      <c r="AW74" s="151">
        <v>3.78</v>
      </c>
      <c r="AX74" s="113" t="s">
        <v>159</v>
      </c>
      <c r="AY74" s="24" t="s">
        <v>255</v>
      </c>
      <c r="AZ74" s="116"/>
      <c r="BA74" s="24" t="s">
        <v>256</v>
      </c>
      <c r="BB74" s="120">
        <v>4429</v>
      </c>
      <c r="BC74" s="126">
        <v>184</v>
      </c>
      <c r="BD74" s="121">
        <v>158</v>
      </c>
    </row>
    <row r="75" spans="1:56" s="11" customFormat="1" ht="55.5" customHeight="1" x14ac:dyDescent="0.25">
      <c r="A75" s="14">
        <f t="shared" si="26"/>
        <v>70</v>
      </c>
      <c r="B75" s="47" t="s">
        <v>113</v>
      </c>
      <c r="C75" s="15" t="s">
        <v>102</v>
      </c>
      <c r="D75" s="16" t="s">
        <v>112</v>
      </c>
      <c r="E75" s="37" t="s">
        <v>392</v>
      </c>
      <c r="F75" s="16">
        <v>1985</v>
      </c>
      <c r="G75" s="16">
        <v>6</v>
      </c>
      <c r="H75" s="16" t="s">
        <v>54</v>
      </c>
      <c r="I75" s="16">
        <v>0</v>
      </c>
      <c r="J75" s="15" t="s">
        <v>55</v>
      </c>
      <c r="K75" s="15">
        <v>5</v>
      </c>
      <c r="L75" s="16">
        <v>67.2</v>
      </c>
      <c r="M75" s="16">
        <v>5</v>
      </c>
      <c r="N75" s="15" t="s">
        <v>33</v>
      </c>
      <c r="O75" s="15">
        <v>10</v>
      </c>
      <c r="P75" s="15" t="s">
        <v>52</v>
      </c>
      <c r="Q75" s="15">
        <v>3</v>
      </c>
      <c r="R75" s="15" t="s">
        <v>27</v>
      </c>
      <c r="S75" s="15">
        <v>0</v>
      </c>
      <c r="T75" s="44">
        <v>71</v>
      </c>
      <c r="U75" s="16">
        <v>3</v>
      </c>
      <c r="V75" s="15" t="s">
        <v>50</v>
      </c>
      <c r="W75" s="15">
        <v>10</v>
      </c>
      <c r="X75" s="16">
        <v>2</v>
      </c>
      <c r="Y75" s="16">
        <v>0</v>
      </c>
      <c r="Z75" s="16">
        <v>20</v>
      </c>
      <c r="AA75" s="16">
        <v>0</v>
      </c>
      <c r="AB75" s="35" t="s">
        <v>54</v>
      </c>
      <c r="AC75" s="16">
        <v>0</v>
      </c>
      <c r="AD75" s="16">
        <v>91.3</v>
      </c>
      <c r="AE75" s="16">
        <v>0</v>
      </c>
      <c r="AF75" s="35" t="s">
        <v>51</v>
      </c>
      <c r="AG75" s="16">
        <v>10</v>
      </c>
      <c r="AH75" s="35" t="s">
        <v>47</v>
      </c>
      <c r="AI75" s="15">
        <v>10</v>
      </c>
      <c r="AJ75" s="36">
        <f t="shared" ref="AJ75:AJ86" si="27">G75+I75+K75+M75+O75+Q75+S75+U75+W75+Y75+AA75+AC75+AE75+AG75+AI75</f>
        <v>62</v>
      </c>
      <c r="AK75" s="17">
        <f t="shared" si="19"/>
        <v>1199201.17</v>
      </c>
      <c r="AL75" s="13">
        <v>1175217.1499999999</v>
      </c>
      <c r="AM75" s="98">
        <v>23984.02</v>
      </c>
      <c r="AN75" s="17">
        <f t="shared" si="20"/>
        <v>1029016.18</v>
      </c>
      <c r="AO75" s="13">
        <v>823212.94000000006</v>
      </c>
      <c r="AP75" s="13">
        <v>205803.24</v>
      </c>
      <c r="AQ75" s="17">
        <f t="shared" si="21"/>
        <v>2228217.3499999996</v>
      </c>
      <c r="AR75" s="17">
        <f t="shared" si="23"/>
        <v>1998430.0899999999</v>
      </c>
      <c r="AS75" s="13">
        <f t="shared" si="24"/>
        <v>229787.25999999998</v>
      </c>
      <c r="AT75" s="18">
        <v>45107.625</v>
      </c>
      <c r="AU75" s="22">
        <f t="shared" si="22"/>
        <v>1.9999997164779286</v>
      </c>
      <c r="AV75" s="22">
        <f t="shared" si="25"/>
        <v>20.000000388720803</v>
      </c>
      <c r="AW75" s="15">
        <v>2.4</v>
      </c>
      <c r="AX75" s="15" t="s">
        <v>463</v>
      </c>
      <c r="AY75" s="15" t="s">
        <v>464</v>
      </c>
      <c r="AZ75" s="15" t="s">
        <v>25</v>
      </c>
      <c r="BA75" s="40" t="s">
        <v>465</v>
      </c>
      <c r="BB75" s="15">
        <v>1932</v>
      </c>
      <c r="BC75" s="15">
        <v>110</v>
      </c>
      <c r="BD75" s="15">
        <v>81</v>
      </c>
    </row>
    <row r="76" spans="1:56" s="11" customFormat="1" ht="55.5" customHeight="1" x14ac:dyDescent="0.25">
      <c r="A76" s="14">
        <f t="shared" si="26"/>
        <v>71</v>
      </c>
      <c r="B76" s="46" t="s">
        <v>115</v>
      </c>
      <c r="C76" s="15" t="s">
        <v>102</v>
      </c>
      <c r="D76" s="16" t="s">
        <v>112</v>
      </c>
      <c r="E76" s="37" t="s">
        <v>345</v>
      </c>
      <c r="F76" s="15">
        <v>1988</v>
      </c>
      <c r="G76" s="38">
        <v>5</v>
      </c>
      <c r="H76" s="16" t="s">
        <v>54</v>
      </c>
      <c r="I76" s="16">
        <v>0</v>
      </c>
      <c r="J76" s="15" t="s">
        <v>55</v>
      </c>
      <c r="K76" s="15">
        <v>5</v>
      </c>
      <c r="L76" s="35">
        <v>67.48</v>
      </c>
      <c r="M76" s="15">
        <v>5</v>
      </c>
      <c r="N76" s="15" t="s">
        <v>33</v>
      </c>
      <c r="O76" s="15">
        <v>10</v>
      </c>
      <c r="P76" s="15" t="s">
        <v>52</v>
      </c>
      <c r="Q76" s="15">
        <v>3</v>
      </c>
      <c r="R76" s="15" t="s">
        <v>27</v>
      </c>
      <c r="S76" s="15">
        <v>0</v>
      </c>
      <c r="T76" s="15">
        <v>79</v>
      </c>
      <c r="U76" s="15">
        <v>3</v>
      </c>
      <c r="V76" s="15" t="s">
        <v>50</v>
      </c>
      <c r="W76" s="15">
        <v>10</v>
      </c>
      <c r="X76" s="35">
        <v>0</v>
      </c>
      <c r="Y76" s="35">
        <v>0</v>
      </c>
      <c r="Z76" s="35">
        <v>20</v>
      </c>
      <c r="AA76" s="35">
        <v>0</v>
      </c>
      <c r="AB76" s="35" t="s">
        <v>54</v>
      </c>
      <c r="AC76" s="35">
        <v>0</v>
      </c>
      <c r="AD76" s="40">
        <v>92.6</v>
      </c>
      <c r="AE76" s="15">
        <v>0</v>
      </c>
      <c r="AF76" s="35" t="s">
        <v>51</v>
      </c>
      <c r="AG76" s="16">
        <v>10</v>
      </c>
      <c r="AH76" s="35" t="s">
        <v>47</v>
      </c>
      <c r="AI76" s="15">
        <v>10</v>
      </c>
      <c r="AJ76" s="36">
        <f t="shared" si="27"/>
        <v>61</v>
      </c>
      <c r="AK76" s="17">
        <f t="shared" si="19"/>
        <v>0</v>
      </c>
      <c r="AL76" s="41">
        <v>0</v>
      </c>
      <c r="AM76" s="98">
        <v>0</v>
      </c>
      <c r="AN76" s="17">
        <f t="shared" si="20"/>
        <v>5867195.6299999999</v>
      </c>
      <c r="AO76" s="41">
        <v>4693756.51</v>
      </c>
      <c r="AP76" s="98">
        <v>1173439.1200000001</v>
      </c>
      <c r="AQ76" s="17">
        <f t="shared" si="21"/>
        <v>5867195.6299999999</v>
      </c>
      <c r="AR76" s="17">
        <f t="shared" si="23"/>
        <v>4693756.51</v>
      </c>
      <c r="AS76" s="13">
        <f t="shared" si="24"/>
        <v>1173439.1200000001</v>
      </c>
      <c r="AT76" s="18">
        <v>45106.458333333336</v>
      </c>
      <c r="AU76" s="22" t="e">
        <f t="shared" si="22"/>
        <v>#DIV/0!</v>
      </c>
      <c r="AV76" s="22">
        <f t="shared" si="25"/>
        <v>19.999999897736494</v>
      </c>
      <c r="AW76" s="15">
        <v>4.9000000000000004</v>
      </c>
      <c r="AX76" s="15" t="s">
        <v>466</v>
      </c>
      <c r="AY76" s="15" t="s">
        <v>467</v>
      </c>
      <c r="AZ76" s="15" t="s">
        <v>25</v>
      </c>
      <c r="BA76" s="40" t="s">
        <v>468</v>
      </c>
      <c r="BB76" s="15">
        <v>3820</v>
      </c>
      <c r="BC76" s="15">
        <v>120</v>
      </c>
      <c r="BD76" s="15">
        <v>82</v>
      </c>
    </row>
    <row r="77" spans="1:56" s="11" customFormat="1" ht="55.5" customHeight="1" x14ac:dyDescent="0.25">
      <c r="A77" s="14">
        <f t="shared" si="26"/>
        <v>72</v>
      </c>
      <c r="B77" s="47" t="s">
        <v>393</v>
      </c>
      <c r="C77" s="15" t="s">
        <v>102</v>
      </c>
      <c r="D77" s="15" t="s">
        <v>85</v>
      </c>
      <c r="E77" s="37" t="s">
        <v>394</v>
      </c>
      <c r="F77" s="14">
        <v>1996</v>
      </c>
      <c r="G77" s="14">
        <v>5</v>
      </c>
      <c r="H77" s="16" t="s">
        <v>54</v>
      </c>
      <c r="I77" s="16">
        <v>0</v>
      </c>
      <c r="J77" s="15" t="s">
        <v>55</v>
      </c>
      <c r="K77" s="15">
        <v>5</v>
      </c>
      <c r="L77" s="14">
        <v>62</v>
      </c>
      <c r="M77" s="14">
        <v>0</v>
      </c>
      <c r="N77" s="15" t="s">
        <v>33</v>
      </c>
      <c r="O77" s="15">
        <v>10</v>
      </c>
      <c r="P77" s="15" t="s">
        <v>52</v>
      </c>
      <c r="Q77" s="15">
        <v>3</v>
      </c>
      <c r="R77" s="15" t="s">
        <v>27</v>
      </c>
      <c r="S77" s="15">
        <v>0</v>
      </c>
      <c r="T77" s="14">
        <v>167</v>
      </c>
      <c r="U77" s="14">
        <v>5</v>
      </c>
      <c r="V77" s="15" t="s">
        <v>50</v>
      </c>
      <c r="W77" s="15">
        <v>10</v>
      </c>
      <c r="X77" s="14">
        <v>0</v>
      </c>
      <c r="Y77" s="14">
        <v>0</v>
      </c>
      <c r="Z77" s="14">
        <v>20</v>
      </c>
      <c r="AA77" s="14">
        <v>0</v>
      </c>
      <c r="AB77" s="35" t="s">
        <v>54</v>
      </c>
      <c r="AC77" s="14">
        <v>0</v>
      </c>
      <c r="AD77" s="14">
        <v>99.7</v>
      </c>
      <c r="AE77" s="14">
        <v>3</v>
      </c>
      <c r="AF77" s="35" t="s">
        <v>51</v>
      </c>
      <c r="AG77" s="16">
        <v>10</v>
      </c>
      <c r="AH77" s="35" t="s">
        <v>47</v>
      </c>
      <c r="AI77" s="15">
        <v>10</v>
      </c>
      <c r="AJ77" s="36">
        <f t="shared" si="27"/>
        <v>61</v>
      </c>
      <c r="AK77" s="17">
        <f t="shared" si="19"/>
        <v>0</v>
      </c>
      <c r="AL77" s="97">
        <v>0</v>
      </c>
      <c r="AM77" s="97">
        <v>0</v>
      </c>
      <c r="AN77" s="17">
        <f t="shared" si="20"/>
        <v>1841578.38</v>
      </c>
      <c r="AO77" s="97">
        <v>1473262.71</v>
      </c>
      <c r="AP77" s="97">
        <v>368315.67</v>
      </c>
      <c r="AQ77" s="17">
        <f t="shared" si="21"/>
        <v>1841578.38</v>
      </c>
      <c r="AR77" s="17">
        <f t="shared" si="23"/>
        <v>1473262.71</v>
      </c>
      <c r="AS77" s="13">
        <f t="shared" si="24"/>
        <v>368315.67</v>
      </c>
      <c r="AT77" s="18">
        <v>45107.458333333336</v>
      </c>
      <c r="AU77" s="22" t="e">
        <f t="shared" si="22"/>
        <v>#DIV/0!</v>
      </c>
      <c r="AV77" s="22">
        <f t="shared" si="25"/>
        <v>19.999999674192527</v>
      </c>
      <c r="AW77" s="16">
        <v>11.5</v>
      </c>
      <c r="AX77" s="16" t="s">
        <v>327</v>
      </c>
      <c r="AY77" s="16" t="s">
        <v>469</v>
      </c>
      <c r="AZ77" s="16" t="s">
        <v>25</v>
      </c>
      <c r="BA77" s="16" t="s">
        <v>470</v>
      </c>
      <c r="BB77" s="16">
        <v>7912</v>
      </c>
      <c r="BC77" s="16">
        <v>420</v>
      </c>
      <c r="BD77" s="16">
        <v>398</v>
      </c>
    </row>
    <row r="78" spans="1:56" s="11" customFormat="1" ht="55.5" customHeight="1" x14ac:dyDescent="0.25">
      <c r="A78" s="14">
        <f t="shared" si="26"/>
        <v>73</v>
      </c>
      <c r="B78" s="46" t="s">
        <v>352</v>
      </c>
      <c r="C78" s="15" t="s">
        <v>98</v>
      </c>
      <c r="D78" s="15" t="s">
        <v>353</v>
      </c>
      <c r="E78" s="37" t="s">
        <v>354</v>
      </c>
      <c r="F78" s="16">
        <v>1995</v>
      </c>
      <c r="G78" s="16">
        <v>5</v>
      </c>
      <c r="H78" s="15" t="s">
        <v>54</v>
      </c>
      <c r="I78" s="16">
        <v>0</v>
      </c>
      <c r="J78" s="16" t="s">
        <v>53</v>
      </c>
      <c r="K78" s="15">
        <v>5</v>
      </c>
      <c r="L78" s="152">
        <v>67.900000000000006</v>
      </c>
      <c r="M78" s="16">
        <v>5</v>
      </c>
      <c r="N78" s="15" t="s">
        <v>34</v>
      </c>
      <c r="O78" s="16">
        <v>9</v>
      </c>
      <c r="P78" s="16"/>
      <c r="Q78" s="16">
        <v>0</v>
      </c>
      <c r="R78" s="15" t="s">
        <v>26</v>
      </c>
      <c r="S78" s="15">
        <v>3</v>
      </c>
      <c r="T78" s="16">
        <v>146</v>
      </c>
      <c r="U78" s="16">
        <v>4</v>
      </c>
      <c r="V78" s="15" t="s">
        <v>50</v>
      </c>
      <c r="W78" s="15">
        <v>10</v>
      </c>
      <c r="X78" s="45">
        <v>2</v>
      </c>
      <c r="Y78" s="35">
        <v>0</v>
      </c>
      <c r="Z78" s="45"/>
      <c r="AA78" s="35">
        <v>0</v>
      </c>
      <c r="AB78" s="35" t="s">
        <v>54</v>
      </c>
      <c r="AC78" s="35">
        <v>0</v>
      </c>
      <c r="AD78" s="152">
        <v>80</v>
      </c>
      <c r="AE78" s="16">
        <v>0</v>
      </c>
      <c r="AF78" s="35" t="s">
        <v>51</v>
      </c>
      <c r="AG78" s="16">
        <v>10</v>
      </c>
      <c r="AH78" s="35" t="s">
        <v>47</v>
      </c>
      <c r="AI78" s="15">
        <v>10</v>
      </c>
      <c r="AJ78" s="36">
        <f t="shared" si="27"/>
        <v>61</v>
      </c>
      <c r="AK78" s="17">
        <f t="shared" si="19"/>
        <v>4120609.57</v>
      </c>
      <c r="AL78" s="41">
        <v>4038197.38</v>
      </c>
      <c r="AM78" s="41">
        <v>82412.19</v>
      </c>
      <c r="AN78" s="17">
        <f t="shared" si="20"/>
        <v>0</v>
      </c>
      <c r="AO78" s="13">
        <v>0</v>
      </c>
      <c r="AP78" s="13">
        <v>0</v>
      </c>
      <c r="AQ78" s="17">
        <f t="shared" si="21"/>
        <v>4120609.57</v>
      </c>
      <c r="AR78" s="17">
        <f t="shared" si="23"/>
        <v>4038197.38</v>
      </c>
      <c r="AS78" s="13">
        <f t="shared" si="24"/>
        <v>82412.19</v>
      </c>
      <c r="AT78" s="18">
        <v>45107.518055555556</v>
      </c>
      <c r="AU78" s="22">
        <f t="shared" si="22"/>
        <v>1.9999999660244443</v>
      </c>
      <c r="AV78" s="22" t="e">
        <f t="shared" si="25"/>
        <v>#DIV/0!</v>
      </c>
      <c r="AW78" s="120">
        <v>10.8</v>
      </c>
      <c r="AX78" s="16" t="s">
        <v>355</v>
      </c>
      <c r="AY78" s="14"/>
      <c r="AZ78" s="165" t="s">
        <v>354</v>
      </c>
      <c r="BA78" s="16" t="s">
        <v>356</v>
      </c>
      <c r="BB78" s="120">
        <v>4572</v>
      </c>
      <c r="BC78" s="121">
        <v>274</v>
      </c>
      <c r="BD78" s="121">
        <v>244</v>
      </c>
    </row>
    <row r="79" spans="1:56" s="11" customFormat="1" ht="55.5" customHeight="1" x14ac:dyDescent="0.25">
      <c r="A79" s="14">
        <f t="shared" si="26"/>
        <v>74</v>
      </c>
      <c r="B79" s="20" t="s">
        <v>75</v>
      </c>
      <c r="C79" s="16" t="s">
        <v>73</v>
      </c>
      <c r="D79" s="16" t="s">
        <v>29</v>
      </c>
      <c r="E79" s="162" t="s">
        <v>275</v>
      </c>
      <c r="F79" s="16">
        <v>1993</v>
      </c>
      <c r="G79" s="16">
        <v>5</v>
      </c>
      <c r="H79" s="16" t="s">
        <v>54</v>
      </c>
      <c r="I79" s="16">
        <v>0</v>
      </c>
      <c r="J79" s="16" t="s">
        <v>53</v>
      </c>
      <c r="K79" s="16">
        <v>0</v>
      </c>
      <c r="L79" s="16">
        <v>86.37</v>
      </c>
      <c r="M79" s="16">
        <v>7</v>
      </c>
      <c r="N79" s="16" t="s">
        <v>69</v>
      </c>
      <c r="O79" s="16">
        <v>8</v>
      </c>
      <c r="P79" s="16" t="s">
        <v>52</v>
      </c>
      <c r="Q79" s="16">
        <v>3</v>
      </c>
      <c r="R79" s="16" t="s">
        <v>27</v>
      </c>
      <c r="S79" s="16">
        <v>0</v>
      </c>
      <c r="T79" s="16">
        <v>160</v>
      </c>
      <c r="U79" s="16">
        <v>5</v>
      </c>
      <c r="V79" s="16" t="s">
        <v>70</v>
      </c>
      <c r="W79" s="16">
        <v>6</v>
      </c>
      <c r="X79" s="16">
        <v>3.5</v>
      </c>
      <c r="Y79" s="16">
        <v>3</v>
      </c>
      <c r="Z79" s="152">
        <v>20.5</v>
      </c>
      <c r="AA79" s="16">
        <v>1</v>
      </c>
      <c r="AB79" s="35" t="s">
        <v>54</v>
      </c>
      <c r="AC79" s="16">
        <v>0</v>
      </c>
      <c r="AD79" s="16">
        <v>105.18</v>
      </c>
      <c r="AE79" s="16">
        <v>3</v>
      </c>
      <c r="AF79" s="16" t="s">
        <v>51</v>
      </c>
      <c r="AG79" s="16">
        <v>10</v>
      </c>
      <c r="AH79" s="16" t="s">
        <v>47</v>
      </c>
      <c r="AI79" s="16">
        <v>10</v>
      </c>
      <c r="AJ79" s="36">
        <f t="shared" si="27"/>
        <v>61</v>
      </c>
      <c r="AK79" s="17">
        <f t="shared" si="19"/>
        <v>115530</v>
      </c>
      <c r="AL79" s="13">
        <v>111486.45</v>
      </c>
      <c r="AM79" s="13">
        <v>4043.55</v>
      </c>
      <c r="AN79" s="17">
        <f t="shared" si="20"/>
        <v>3360459.6399999997</v>
      </c>
      <c r="AO79" s="13">
        <v>2671565.42</v>
      </c>
      <c r="AP79" s="13">
        <v>688894.22</v>
      </c>
      <c r="AQ79" s="17">
        <f t="shared" si="21"/>
        <v>3475989.64</v>
      </c>
      <c r="AR79" s="17">
        <f t="shared" si="23"/>
        <v>2783051.87</v>
      </c>
      <c r="AS79" s="13">
        <f t="shared" si="24"/>
        <v>692937.77</v>
      </c>
      <c r="AT79" s="18">
        <v>45137.604166666664</v>
      </c>
      <c r="AU79" s="22">
        <f t="shared" si="22"/>
        <v>3.5000000000000004</v>
      </c>
      <c r="AV79" s="22">
        <f t="shared" si="25"/>
        <v>20.499999815501429</v>
      </c>
      <c r="AW79" s="120">
        <v>10.44</v>
      </c>
      <c r="AX79" s="16" t="s">
        <v>476</v>
      </c>
      <c r="AY79" s="16" t="s">
        <v>276</v>
      </c>
      <c r="AZ79" s="14"/>
      <c r="BA79" s="16" t="s">
        <v>277</v>
      </c>
      <c r="BB79" s="120">
        <v>6489</v>
      </c>
      <c r="BC79" s="121">
        <v>441</v>
      </c>
      <c r="BD79" s="121">
        <v>388</v>
      </c>
    </row>
    <row r="80" spans="1:56" s="11" customFormat="1" ht="55.5" customHeight="1" x14ac:dyDescent="0.25">
      <c r="A80" s="14">
        <f t="shared" si="26"/>
        <v>75</v>
      </c>
      <c r="B80" s="47" t="s">
        <v>68</v>
      </c>
      <c r="C80" s="15" t="s">
        <v>98</v>
      </c>
      <c r="D80" s="15" t="s">
        <v>66</v>
      </c>
      <c r="E80" s="35" t="s">
        <v>349</v>
      </c>
      <c r="F80" s="15">
        <v>2000</v>
      </c>
      <c r="G80" s="15">
        <v>3</v>
      </c>
      <c r="H80" s="15" t="s">
        <v>54</v>
      </c>
      <c r="I80" s="15">
        <v>0</v>
      </c>
      <c r="J80" s="15" t="s">
        <v>55</v>
      </c>
      <c r="K80" s="15">
        <v>5</v>
      </c>
      <c r="L80" s="45">
        <v>67.39</v>
      </c>
      <c r="M80" s="15">
        <v>5</v>
      </c>
      <c r="N80" s="15" t="s">
        <v>33</v>
      </c>
      <c r="O80" s="15">
        <v>6</v>
      </c>
      <c r="P80" s="15"/>
      <c r="Q80" s="15">
        <v>0</v>
      </c>
      <c r="R80" s="15" t="s">
        <v>26</v>
      </c>
      <c r="S80" s="15">
        <v>3</v>
      </c>
      <c r="T80" s="15">
        <v>108</v>
      </c>
      <c r="U80" s="15">
        <v>4</v>
      </c>
      <c r="V80" s="15" t="s">
        <v>318</v>
      </c>
      <c r="W80" s="15">
        <v>10</v>
      </c>
      <c r="X80" s="45">
        <v>5</v>
      </c>
      <c r="Y80" s="35">
        <v>3</v>
      </c>
      <c r="Z80" s="45"/>
      <c r="AA80" s="35">
        <v>0</v>
      </c>
      <c r="AB80" s="35" t="s">
        <v>54</v>
      </c>
      <c r="AC80" s="35">
        <v>0</v>
      </c>
      <c r="AD80" s="45">
        <v>91</v>
      </c>
      <c r="AE80" s="15">
        <v>0</v>
      </c>
      <c r="AF80" s="35" t="s">
        <v>51</v>
      </c>
      <c r="AG80" s="16">
        <v>10</v>
      </c>
      <c r="AH80" s="35" t="s">
        <v>47</v>
      </c>
      <c r="AI80" s="15">
        <v>10</v>
      </c>
      <c r="AJ80" s="36">
        <f t="shared" si="27"/>
        <v>59</v>
      </c>
      <c r="AK80" s="17">
        <f t="shared" si="19"/>
        <v>1502244.9</v>
      </c>
      <c r="AL80" s="13">
        <v>1427132.63</v>
      </c>
      <c r="AM80" s="13">
        <v>75112.27</v>
      </c>
      <c r="AN80" s="17">
        <f t="shared" si="20"/>
        <v>0</v>
      </c>
      <c r="AO80" s="13">
        <v>0</v>
      </c>
      <c r="AP80" s="13">
        <v>0</v>
      </c>
      <c r="AQ80" s="17">
        <f t="shared" si="21"/>
        <v>1502244.9</v>
      </c>
      <c r="AR80" s="17">
        <f t="shared" si="23"/>
        <v>1427132.63</v>
      </c>
      <c r="AS80" s="13">
        <f t="shared" si="24"/>
        <v>75112.27</v>
      </c>
      <c r="AT80" s="18">
        <v>45104.681250000001</v>
      </c>
      <c r="AU80" s="22">
        <f t="shared" si="22"/>
        <v>5.000001664176061</v>
      </c>
      <c r="AV80" s="22" t="e">
        <f t="shared" si="25"/>
        <v>#DIV/0!</v>
      </c>
      <c r="AW80" s="127">
        <v>5.9</v>
      </c>
      <c r="AX80" s="106" t="s">
        <v>350</v>
      </c>
      <c r="AY80" s="106"/>
      <c r="AZ80" s="165" t="s">
        <v>320</v>
      </c>
      <c r="BA80" s="106" t="s">
        <v>351</v>
      </c>
      <c r="BB80" s="127">
        <v>2035</v>
      </c>
      <c r="BC80" s="166">
        <v>224</v>
      </c>
      <c r="BD80" s="167">
        <v>197</v>
      </c>
    </row>
    <row r="81" spans="1:56" s="11" customFormat="1" ht="55.5" customHeight="1" x14ac:dyDescent="0.25">
      <c r="A81" s="14">
        <f t="shared" si="26"/>
        <v>76</v>
      </c>
      <c r="B81" s="46" t="s">
        <v>357</v>
      </c>
      <c r="C81" s="15" t="s">
        <v>98</v>
      </c>
      <c r="D81" s="15" t="s">
        <v>63</v>
      </c>
      <c r="E81" s="37" t="s">
        <v>358</v>
      </c>
      <c r="F81" s="16">
        <v>2004</v>
      </c>
      <c r="G81" s="16">
        <v>3</v>
      </c>
      <c r="H81" s="15" t="s">
        <v>54</v>
      </c>
      <c r="I81" s="16">
        <v>0</v>
      </c>
      <c r="J81" s="16" t="s">
        <v>53</v>
      </c>
      <c r="K81" s="16">
        <v>5</v>
      </c>
      <c r="L81" s="152">
        <v>69.650000000000006</v>
      </c>
      <c r="M81" s="16">
        <v>5</v>
      </c>
      <c r="N81" s="16" t="s">
        <v>69</v>
      </c>
      <c r="O81" s="16">
        <v>6</v>
      </c>
      <c r="P81" s="16" t="s">
        <v>52</v>
      </c>
      <c r="Q81" s="16">
        <v>3</v>
      </c>
      <c r="R81" s="16">
        <v>0</v>
      </c>
      <c r="S81" s="16">
        <v>0</v>
      </c>
      <c r="T81" s="42">
        <v>77</v>
      </c>
      <c r="U81" s="16">
        <v>3</v>
      </c>
      <c r="V81" s="15" t="s">
        <v>304</v>
      </c>
      <c r="W81" s="16">
        <v>10</v>
      </c>
      <c r="X81" s="152">
        <v>2</v>
      </c>
      <c r="Y81" s="16">
        <v>0</v>
      </c>
      <c r="Z81" s="45"/>
      <c r="AA81" s="35">
        <v>0</v>
      </c>
      <c r="AB81" s="35" t="s">
        <v>54</v>
      </c>
      <c r="AC81" s="16">
        <v>0</v>
      </c>
      <c r="AD81" s="152">
        <v>98</v>
      </c>
      <c r="AE81" s="16">
        <v>3</v>
      </c>
      <c r="AF81" s="16" t="s">
        <v>359</v>
      </c>
      <c r="AG81" s="16">
        <v>10</v>
      </c>
      <c r="AH81" s="16" t="s">
        <v>47</v>
      </c>
      <c r="AI81" s="16">
        <v>10</v>
      </c>
      <c r="AJ81" s="36">
        <f t="shared" si="27"/>
        <v>58</v>
      </c>
      <c r="AK81" s="17">
        <f t="shared" si="19"/>
        <v>4986672.8499999996</v>
      </c>
      <c r="AL81" s="13">
        <v>4886939.3899999997</v>
      </c>
      <c r="AM81" s="13">
        <v>99733.46</v>
      </c>
      <c r="AN81" s="17">
        <f t="shared" si="20"/>
        <v>0</v>
      </c>
      <c r="AO81" s="43">
        <v>0</v>
      </c>
      <c r="AP81" s="41">
        <v>0</v>
      </c>
      <c r="AQ81" s="17">
        <f t="shared" si="21"/>
        <v>4986672.8499999996</v>
      </c>
      <c r="AR81" s="17">
        <f t="shared" si="23"/>
        <v>4886939.3899999997</v>
      </c>
      <c r="AS81" s="13">
        <f t="shared" si="24"/>
        <v>99733.46</v>
      </c>
      <c r="AT81" s="18">
        <v>45107.611111111109</v>
      </c>
      <c r="AU81" s="22">
        <f t="shared" si="22"/>
        <v>2.0000000601603536</v>
      </c>
      <c r="AV81" s="22" t="e">
        <f t="shared" si="25"/>
        <v>#DIV/0!</v>
      </c>
      <c r="AW81" s="128">
        <v>5.37</v>
      </c>
      <c r="AX81" s="86" t="s">
        <v>264</v>
      </c>
      <c r="AY81" s="86" t="s">
        <v>360</v>
      </c>
      <c r="AZ81" s="168"/>
      <c r="BA81" s="86" t="s">
        <v>361</v>
      </c>
      <c r="BB81" s="128">
        <v>4261</v>
      </c>
      <c r="BC81" s="129">
        <v>150</v>
      </c>
      <c r="BD81" s="129">
        <v>130</v>
      </c>
    </row>
    <row r="82" spans="1:56" s="11" customFormat="1" ht="55.5" customHeight="1" x14ac:dyDescent="0.25">
      <c r="A82" s="14">
        <f t="shared" si="26"/>
        <v>77</v>
      </c>
      <c r="B82" s="46" t="s">
        <v>96</v>
      </c>
      <c r="C82" s="15" t="s">
        <v>87</v>
      </c>
      <c r="D82" s="15" t="s">
        <v>198</v>
      </c>
      <c r="E82" s="35" t="s">
        <v>199</v>
      </c>
      <c r="F82" s="15">
        <v>1975</v>
      </c>
      <c r="G82" s="15">
        <v>6</v>
      </c>
      <c r="H82" s="15" t="s">
        <v>54</v>
      </c>
      <c r="I82" s="15">
        <v>0</v>
      </c>
      <c r="J82" s="15" t="s">
        <v>53</v>
      </c>
      <c r="K82" s="15">
        <v>5</v>
      </c>
      <c r="L82" s="35">
        <v>100</v>
      </c>
      <c r="M82" s="15">
        <v>9</v>
      </c>
      <c r="N82" s="15" t="s">
        <v>33</v>
      </c>
      <c r="O82" s="15">
        <v>3</v>
      </c>
      <c r="P82" s="15" t="s">
        <v>52</v>
      </c>
      <c r="Q82" s="15">
        <v>3</v>
      </c>
      <c r="R82" s="15" t="s">
        <v>27</v>
      </c>
      <c r="S82" s="15">
        <v>0</v>
      </c>
      <c r="T82" s="15">
        <v>88</v>
      </c>
      <c r="U82" s="15">
        <v>3</v>
      </c>
      <c r="V82" s="15" t="s">
        <v>50</v>
      </c>
      <c r="W82" s="15">
        <v>0</v>
      </c>
      <c r="X82" s="35">
        <v>4</v>
      </c>
      <c r="Y82" s="35">
        <v>3</v>
      </c>
      <c r="Z82" s="35">
        <v>25</v>
      </c>
      <c r="AA82" s="35">
        <v>1</v>
      </c>
      <c r="AB82" s="35" t="s">
        <v>54</v>
      </c>
      <c r="AC82" s="35">
        <v>0</v>
      </c>
      <c r="AD82" s="35">
        <v>97</v>
      </c>
      <c r="AE82" s="15">
        <v>3</v>
      </c>
      <c r="AF82" s="35" t="s">
        <v>51</v>
      </c>
      <c r="AG82" s="16">
        <v>10</v>
      </c>
      <c r="AH82" s="35" t="s">
        <v>47</v>
      </c>
      <c r="AI82" s="15">
        <v>10</v>
      </c>
      <c r="AJ82" s="36">
        <f t="shared" si="27"/>
        <v>56</v>
      </c>
      <c r="AK82" s="17">
        <f t="shared" si="19"/>
        <v>120765.04</v>
      </c>
      <c r="AL82" s="13">
        <v>115934.43</v>
      </c>
      <c r="AM82" s="13">
        <v>4830.6099999999997</v>
      </c>
      <c r="AN82" s="17">
        <f t="shared" si="20"/>
        <v>648494.39</v>
      </c>
      <c r="AO82" s="13">
        <v>486370.79</v>
      </c>
      <c r="AP82" s="13">
        <v>162123.6</v>
      </c>
      <c r="AQ82" s="17">
        <f t="shared" si="21"/>
        <v>769259.42999999993</v>
      </c>
      <c r="AR82" s="17">
        <f t="shared" si="23"/>
        <v>602305.22</v>
      </c>
      <c r="AS82" s="13">
        <f t="shared" si="24"/>
        <v>166954.21</v>
      </c>
      <c r="AT82" s="18">
        <v>45106.416666666664</v>
      </c>
      <c r="AU82" s="22">
        <f t="shared" si="22"/>
        <v>4.0000069556553779</v>
      </c>
      <c r="AV82" s="22">
        <f t="shared" si="25"/>
        <v>25.000000385508347</v>
      </c>
      <c r="AW82" s="143">
        <v>5.9</v>
      </c>
      <c r="AX82" s="16" t="s">
        <v>159</v>
      </c>
      <c r="AY82" s="16" t="s">
        <v>200</v>
      </c>
      <c r="AZ82" s="14"/>
      <c r="BA82" s="16" t="s">
        <v>201</v>
      </c>
      <c r="BB82" s="120">
        <v>3662</v>
      </c>
      <c r="BC82" s="121">
        <v>250</v>
      </c>
      <c r="BD82" s="121">
        <v>208</v>
      </c>
    </row>
    <row r="83" spans="1:56" s="11" customFormat="1" ht="55.5" customHeight="1" x14ac:dyDescent="0.25">
      <c r="A83" s="14">
        <f t="shared" si="26"/>
        <v>78</v>
      </c>
      <c r="B83" s="46" t="s">
        <v>95</v>
      </c>
      <c r="C83" s="15" t="s">
        <v>87</v>
      </c>
      <c r="D83" s="15" t="s">
        <v>198</v>
      </c>
      <c r="E83" s="35" t="s">
        <v>202</v>
      </c>
      <c r="F83" s="15">
        <v>1966</v>
      </c>
      <c r="G83" s="15">
        <v>6</v>
      </c>
      <c r="H83" s="15" t="s">
        <v>54</v>
      </c>
      <c r="I83" s="15">
        <v>0</v>
      </c>
      <c r="J83" s="15" t="s">
        <v>53</v>
      </c>
      <c r="K83" s="15">
        <v>5</v>
      </c>
      <c r="L83" s="35">
        <v>100</v>
      </c>
      <c r="M83" s="15">
        <v>9</v>
      </c>
      <c r="N83" s="15" t="s">
        <v>33</v>
      </c>
      <c r="O83" s="15">
        <v>3</v>
      </c>
      <c r="P83" s="15" t="s">
        <v>52</v>
      </c>
      <c r="Q83" s="15">
        <v>3</v>
      </c>
      <c r="R83" s="15" t="s">
        <v>27</v>
      </c>
      <c r="S83" s="15">
        <v>0</v>
      </c>
      <c r="T83" s="15">
        <v>96</v>
      </c>
      <c r="U83" s="15">
        <v>3</v>
      </c>
      <c r="V83" s="15" t="s">
        <v>50</v>
      </c>
      <c r="W83" s="15">
        <v>0</v>
      </c>
      <c r="X83" s="35">
        <v>4</v>
      </c>
      <c r="Y83" s="35">
        <v>3</v>
      </c>
      <c r="Z83" s="35">
        <v>25</v>
      </c>
      <c r="AA83" s="35">
        <v>1</v>
      </c>
      <c r="AB83" s="35" t="s">
        <v>54</v>
      </c>
      <c r="AC83" s="35">
        <v>0</v>
      </c>
      <c r="AD83" s="35">
        <v>97</v>
      </c>
      <c r="AE83" s="15">
        <v>3</v>
      </c>
      <c r="AF83" s="35" t="s">
        <v>51</v>
      </c>
      <c r="AG83" s="16">
        <v>10</v>
      </c>
      <c r="AH83" s="35" t="s">
        <v>47</v>
      </c>
      <c r="AI83" s="15">
        <v>10</v>
      </c>
      <c r="AJ83" s="36">
        <f t="shared" si="27"/>
        <v>56</v>
      </c>
      <c r="AK83" s="17">
        <f t="shared" si="19"/>
        <v>807087.72</v>
      </c>
      <c r="AL83" s="13">
        <v>774804.21</v>
      </c>
      <c r="AM83" s="13">
        <v>32283.51</v>
      </c>
      <c r="AN83" s="17">
        <f t="shared" si="20"/>
        <v>787738.61</v>
      </c>
      <c r="AO83" s="13">
        <v>590803.94999999995</v>
      </c>
      <c r="AP83" s="13">
        <v>196934.66</v>
      </c>
      <c r="AQ83" s="17">
        <f t="shared" si="21"/>
        <v>1594826.3299999998</v>
      </c>
      <c r="AR83" s="17">
        <f t="shared" si="23"/>
        <v>1365608.16</v>
      </c>
      <c r="AS83" s="13">
        <f t="shared" si="24"/>
        <v>229218.17</v>
      </c>
      <c r="AT83" s="18">
        <v>45106.423611111109</v>
      </c>
      <c r="AU83" s="22">
        <f t="shared" si="22"/>
        <v>4.000000148682723</v>
      </c>
      <c r="AV83" s="22">
        <f t="shared" si="25"/>
        <v>25.000000952092471</v>
      </c>
      <c r="AW83" s="143">
        <v>4.2</v>
      </c>
      <c r="AX83" s="16" t="s">
        <v>159</v>
      </c>
      <c r="AY83" s="16" t="s">
        <v>203</v>
      </c>
      <c r="AZ83" s="14"/>
      <c r="BA83" s="16" t="s">
        <v>204</v>
      </c>
      <c r="BB83" s="120">
        <v>4818</v>
      </c>
      <c r="BC83" s="121">
        <v>288</v>
      </c>
      <c r="BD83" s="121">
        <v>240</v>
      </c>
    </row>
    <row r="84" spans="1:56" s="11" customFormat="1" ht="55.5" customHeight="1" x14ac:dyDescent="0.25">
      <c r="A84" s="14">
        <f t="shared" si="26"/>
        <v>79</v>
      </c>
      <c r="B84" s="46" t="s">
        <v>92</v>
      </c>
      <c r="C84" s="15" t="s">
        <v>87</v>
      </c>
      <c r="D84" s="15" t="s">
        <v>198</v>
      </c>
      <c r="E84" s="35" t="s">
        <v>205</v>
      </c>
      <c r="F84" s="15">
        <v>1966</v>
      </c>
      <c r="G84" s="15">
        <v>6</v>
      </c>
      <c r="H84" s="15" t="s">
        <v>54</v>
      </c>
      <c r="I84" s="15">
        <v>0</v>
      </c>
      <c r="J84" s="15" t="s">
        <v>53</v>
      </c>
      <c r="K84" s="15">
        <v>5</v>
      </c>
      <c r="L84" s="35">
        <v>100</v>
      </c>
      <c r="M84" s="15">
        <v>9</v>
      </c>
      <c r="N84" s="15" t="s">
        <v>33</v>
      </c>
      <c r="O84" s="15">
        <v>3</v>
      </c>
      <c r="P84" s="15" t="s">
        <v>52</v>
      </c>
      <c r="Q84" s="15">
        <v>3</v>
      </c>
      <c r="R84" s="15" t="s">
        <v>27</v>
      </c>
      <c r="S84" s="15">
        <v>0</v>
      </c>
      <c r="T84" s="15">
        <v>80</v>
      </c>
      <c r="U84" s="15">
        <v>3</v>
      </c>
      <c r="V84" s="15" t="s">
        <v>50</v>
      </c>
      <c r="W84" s="15">
        <v>0</v>
      </c>
      <c r="X84" s="35">
        <v>4</v>
      </c>
      <c r="Y84" s="35">
        <v>3</v>
      </c>
      <c r="Z84" s="35">
        <v>25</v>
      </c>
      <c r="AA84" s="35">
        <v>1</v>
      </c>
      <c r="AB84" s="35" t="s">
        <v>54</v>
      </c>
      <c r="AC84" s="35">
        <v>0</v>
      </c>
      <c r="AD84" s="35">
        <v>97</v>
      </c>
      <c r="AE84" s="15">
        <v>3</v>
      </c>
      <c r="AF84" s="35" t="s">
        <v>51</v>
      </c>
      <c r="AG84" s="16">
        <v>10</v>
      </c>
      <c r="AH84" s="35" t="s">
        <v>47</v>
      </c>
      <c r="AI84" s="15">
        <v>10</v>
      </c>
      <c r="AJ84" s="36">
        <f t="shared" si="27"/>
        <v>56</v>
      </c>
      <c r="AK84" s="17">
        <f t="shared" si="19"/>
        <v>1408382.45</v>
      </c>
      <c r="AL84" s="13">
        <v>1352047.15</v>
      </c>
      <c r="AM84" s="13">
        <v>56335.3</v>
      </c>
      <c r="AN84" s="17">
        <f t="shared" si="20"/>
        <v>591096.64</v>
      </c>
      <c r="AO84" s="13">
        <v>443322.48</v>
      </c>
      <c r="AP84" s="13">
        <v>147774.16</v>
      </c>
      <c r="AQ84" s="17">
        <f t="shared" si="21"/>
        <v>1999479.0899999999</v>
      </c>
      <c r="AR84" s="17">
        <f t="shared" si="23"/>
        <v>1795369.63</v>
      </c>
      <c r="AS84" s="13">
        <f t="shared" si="24"/>
        <v>204109.46000000002</v>
      </c>
      <c r="AT84" s="18">
        <v>45106.427083333336</v>
      </c>
      <c r="AU84" s="22">
        <f t="shared" si="22"/>
        <v>4.0000001420068818</v>
      </c>
      <c r="AV84" s="22">
        <f t="shared" si="25"/>
        <v>25</v>
      </c>
      <c r="AW84" s="143">
        <v>3.3</v>
      </c>
      <c r="AX84" s="16" t="s">
        <v>159</v>
      </c>
      <c r="AY84" s="16" t="s">
        <v>206</v>
      </c>
      <c r="AZ84" s="14"/>
      <c r="BA84" s="16" t="s">
        <v>207</v>
      </c>
      <c r="BB84" s="120">
        <v>3037</v>
      </c>
      <c r="BC84" s="121">
        <v>240</v>
      </c>
      <c r="BD84" s="121">
        <v>199</v>
      </c>
    </row>
    <row r="85" spans="1:56" s="11" customFormat="1" ht="55.5" customHeight="1" x14ac:dyDescent="0.25">
      <c r="A85" s="14">
        <f t="shared" si="26"/>
        <v>80</v>
      </c>
      <c r="B85" s="46" t="s">
        <v>93</v>
      </c>
      <c r="C85" s="15" t="s">
        <v>87</v>
      </c>
      <c r="D85" s="15" t="s">
        <v>198</v>
      </c>
      <c r="E85" s="35" t="s">
        <v>208</v>
      </c>
      <c r="F85" s="15">
        <v>1962</v>
      </c>
      <c r="G85" s="15">
        <v>6</v>
      </c>
      <c r="H85" s="15" t="s">
        <v>54</v>
      </c>
      <c r="I85" s="15">
        <v>0</v>
      </c>
      <c r="J85" s="15" t="s">
        <v>53</v>
      </c>
      <c r="K85" s="15">
        <v>5</v>
      </c>
      <c r="L85" s="35">
        <v>100</v>
      </c>
      <c r="M85" s="15">
        <v>9</v>
      </c>
      <c r="N85" s="15" t="s">
        <v>33</v>
      </c>
      <c r="O85" s="15">
        <v>3</v>
      </c>
      <c r="P85" s="15" t="s">
        <v>52</v>
      </c>
      <c r="Q85" s="15">
        <v>3</v>
      </c>
      <c r="R85" s="15" t="s">
        <v>27</v>
      </c>
      <c r="S85" s="15">
        <v>0</v>
      </c>
      <c r="T85" s="15">
        <v>60</v>
      </c>
      <c r="U85" s="15">
        <v>3</v>
      </c>
      <c r="V85" s="15" t="s">
        <v>50</v>
      </c>
      <c r="W85" s="15">
        <v>0</v>
      </c>
      <c r="X85" s="35">
        <v>4</v>
      </c>
      <c r="Y85" s="35">
        <v>3</v>
      </c>
      <c r="Z85" s="35">
        <v>25</v>
      </c>
      <c r="AA85" s="35">
        <v>1</v>
      </c>
      <c r="AB85" s="35" t="s">
        <v>54</v>
      </c>
      <c r="AC85" s="35">
        <v>0</v>
      </c>
      <c r="AD85" s="35">
        <v>97</v>
      </c>
      <c r="AE85" s="15">
        <v>3</v>
      </c>
      <c r="AF85" s="35" t="s">
        <v>51</v>
      </c>
      <c r="AG85" s="16">
        <v>10</v>
      </c>
      <c r="AH85" s="35" t="s">
        <v>47</v>
      </c>
      <c r="AI85" s="15">
        <v>10</v>
      </c>
      <c r="AJ85" s="36">
        <f t="shared" si="27"/>
        <v>56</v>
      </c>
      <c r="AK85" s="17">
        <f t="shared" si="19"/>
        <v>268313.27999999997</v>
      </c>
      <c r="AL85" s="13">
        <v>257580.74</v>
      </c>
      <c r="AM85" s="13">
        <v>10732.54</v>
      </c>
      <c r="AN85" s="17">
        <f t="shared" si="20"/>
        <v>1027352.05</v>
      </c>
      <c r="AO85" s="13">
        <v>770514.03</v>
      </c>
      <c r="AP85" s="13">
        <v>256838.02</v>
      </c>
      <c r="AQ85" s="17">
        <f t="shared" si="21"/>
        <v>1295665.33</v>
      </c>
      <c r="AR85" s="17">
        <f t="shared" si="23"/>
        <v>1028094.77</v>
      </c>
      <c r="AS85" s="13">
        <f t="shared" si="24"/>
        <v>267570.56</v>
      </c>
      <c r="AT85" s="18">
        <v>45106.430555555555</v>
      </c>
      <c r="AU85" s="22">
        <f t="shared" si="22"/>
        <v>4.0000032797482117</v>
      </c>
      <c r="AV85" s="22">
        <f t="shared" si="25"/>
        <v>25.000000730032124</v>
      </c>
      <c r="AW85" s="143">
        <v>2.8</v>
      </c>
      <c r="AX85" s="16" t="s">
        <v>159</v>
      </c>
      <c r="AY85" s="16" t="s">
        <v>209</v>
      </c>
      <c r="AZ85" s="14"/>
      <c r="BA85" s="16" t="s">
        <v>210</v>
      </c>
      <c r="BB85" s="120">
        <v>3037</v>
      </c>
      <c r="BC85" s="121">
        <v>240</v>
      </c>
      <c r="BD85" s="121">
        <v>204</v>
      </c>
    </row>
    <row r="86" spans="1:56" s="11" customFormat="1" ht="55.5" customHeight="1" x14ac:dyDescent="0.25">
      <c r="A86" s="14">
        <f t="shared" si="26"/>
        <v>81</v>
      </c>
      <c r="B86" s="20" t="s">
        <v>281</v>
      </c>
      <c r="C86" s="16" t="s">
        <v>73</v>
      </c>
      <c r="D86" s="16" t="s">
        <v>29</v>
      </c>
      <c r="E86" s="162" t="s">
        <v>282</v>
      </c>
      <c r="F86" s="16">
        <v>1982</v>
      </c>
      <c r="G86" s="16">
        <v>6</v>
      </c>
      <c r="H86" s="16" t="s">
        <v>54</v>
      </c>
      <c r="I86" s="16">
        <v>0</v>
      </c>
      <c r="J86" s="16" t="s">
        <v>53</v>
      </c>
      <c r="K86" s="16">
        <v>0</v>
      </c>
      <c r="L86" s="16">
        <v>75.27</v>
      </c>
      <c r="M86" s="16">
        <v>6</v>
      </c>
      <c r="N86" s="16" t="s">
        <v>69</v>
      </c>
      <c r="O86" s="16">
        <v>8</v>
      </c>
      <c r="P86" s="16" t="s">
        <v>52</v>
      </c>
      <c r="Q86" s="16">
        <v>3</v>
      </c>
      <c r="R86" s="16" t="s">
        <v>27</v>
      </c>
      <c r="S86" s="16">
        <v>0</v>
      </c>
      <c r="T86" s="16">
        <v>140</v>
      </c>
      <c r="U86" s="16">
        <v>4</v>
      </c>
      <c r="V86" s="16" t="s">
        <v>70</v>
      </c>
      <c r="W86" s="16">
        <v>4</v>
      </c>
      <c r="X86" s="16">
        <v>3.5</v>
      </c>
      <c r="Y86" s="16">
        <v>3</v>
      </c>
      <c r="Z86" s="152">
        <v>20.5</v>
      </c>
      <c r="AA86" s="16">
        <v>1</v>
      </c>
      <c r="AB86" s="35" t="s">
        <v>54</v>
      </c>
      <c r="AC86" s="16">
        <v>0</v>
      </c>
      <c r="AD86" s="16">
        <v>86.58</v>
      </c>
      <c r="AE86" s="16">
        <v>0</v>
      </c>
      <c r="AF86" s="16" t="s">
        <v>51</v>
      </c>
      <c r="AG86" s="16">
        <v>10</v>
      </c>
      <c r="AH86" s="16" t="s">
        <v>47</v>
      </c>
      <c r="AI86" s="16">
        <v>10</v>
      </c>
      <c r="AJ86" s="36">
        <f t="shared" si="27"/>
        <v>55</v>
      </c>
      <c r="AK86" s="17">
        <f t="shared" si="19"/>
        <v>4025247</v>
      </c>
      <c r="AL86" s="13">
        <v>3884363.35</v>
      </c>
      <c r="AM86" s="13">
        <v>140883.65</v>
      </c>
      <c r="AN86" s="17">
        <f t="shared" si="20"/>
        <v>2710152.4000000004</v>
      </c>
      <c r="AO86" s="13">
        <v>2154571.16</v>
      </c>
      <c r="AP86" s="13">
        <v>555581.24</v>
      </c>
      <c r="AQ86" s="17">
        <f t="shared" si="21"/>
        <v>6735399.3999999994</v>
      </c>
      <c r="AR86" s="17">
        <f t="shared" si="23"/>
        <v>6038934.5099999998</v>
      </c>
      <c r="AS86" s="13">
        <f t="shared" si="24"/>
        <v>696464.89</v>
      </c>
      <c r="AT86" s="18">
        <v>45137.597222222219</v>
      </c>
      <c r="AU86" s="22">
        <f t="shared" si="22"/>
        <v>3.5000001242159797</v>
      </c>
      <c r="AV86" s="22">
        <f t="shared" si="25"/>
        <v>20.499999926203408</v>
      </c>
      <c r="AW86" s="120">
        <v>7.78</v>
      </c>
      <c r="AX86" s="16" t="s">
        <v>477</v>
      </c>
      <c r="AY86" s="16" t="s">
        <v>283</v>
      </c>
      <c r="AZ86" s="14"/>
      <c r="BA86" s="16" t="s">
        <v>284</v>
      </c>
      <c r="BB86" s="120">
        <v>5205</v>
      </c>
      <c r="BC86" s="121">
        <v>294</v>
      </c>
      <c r="BD86" s="121">
        <v>253</v>
      </c>
    </row>
    <row r="87" spans="1:56" ht="32.25" hidden="1" customHeight="1" x14ac:dyDescent="0.25">
      <c r="AK87" s="17">
        <f t="shared" ref="AK87:AK88" si="28">AL87+AM87</f>
        <v>185875371.66000003</v>
      </c>
      <c r="AL87" s="99">
        <f>SUM(AL6:AL86)</f>
        <v>178833639.58000001</v>
      </c>
      <c r="AM87" s="99">
        <f>SUM(AM6:AM86)</f>
        <v>7041732.0799999982</v>
      </c>
      <c r="AN87" s="17">
        <f t="shared" ref="AN87:AN88" si="29">AO87+AP87</f>
        <v>151750173.77950001</v>
      </c>
      <c r="AO87" s="99">
        <f>SUM(AO6:AO86)</f>
        <v>118020756.69950002</v>
      </c>
      <c r="AP87" s="99">
        <f>SUM(AP6:AP86)</f>
        <v>33729417.079999998</v>
      </c>
      <c r="AQ87" s="17">
        <f t="shared" ref="AQ87:AQ88" si="30">AR87+AS87</f>
        <v>337625545.43950009</v>
      </c>
      <c r="AR87" s="99">
        <f>SUM(AR6:AR86)</f>
        <v>296854396.27950007</v>
      </c>
      <c r="AS87" s="99">
        <f>SUM(AS6:AS86)</f>
        <v>40771149.159999996</v>
      </c>
      <c r="AT87" s="11"/>
      <c r="AU87" s="11"/>
      <c r="AV87" s="11"/>
      <c r="AW87" s="99">
        <f>SUM(AW6:AW86)</f>
        <v>545.38</v>
      </c>
      <c r="AX87" s="11"/>
      <c r="AY87" s="11"/>
      <c r="AZ87" s="11"/>
      <c r="BA87" s="11"/>
      <c r="BB87" s="99">
        <f>SUM(BB6:BB86)</f>
        <v>432881.5</v>
      </c>
      <c r="BC87" s="100">
        <f>SUM(BC6:BC86)</f>
        <v>22922</v>
      </c>
      <c r="BD87" s="100">
        <f>SUM(BD6:BD86)</f>
        <v>19265</v>
      </c>
    </row>
    <row r="88" spans="1:56" ht="20.25" x14ac:dyDescent="0.2"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17">
        <f t="shared" si="28"/>
        <v>185875371.66000003</v>
      </c>
      <c r="AL88" s="169">
        <f>SUBTOTAL(9,AL6:AL86)</f>
        <v>178833639.58000001</v>
      </c>
      <c r="AM88" s="169">
        <f>SUBTOTAL(9,AM6:AM86)</f>
        <v>7041732.0799999982</v>
      </c>
      <c r="AN88" s="17">
        <f t="shared" si="29"/>
        <v>151750173.77950001</v>
      </c>
      <c r="AO88" s="169">
        <f>SUBTOTAL(9,AO6:AO86)</f>
        <v>118020756.69950002</v>
      </c>
      <c r="AP88" s="169">
        <f>SUBTOTAL(9,AP6:AP86)</f>
        <v>33729417.079999998</v>
      </c>
      <c r="AQ88" s="17">
        <f t="shared" si="30"/>
        <v>337625545.43950009</v>
      </c>
      <c r="AR88" s="169">
        <f>SUBTOTAL(9,AR6:AR86)</f>
        <v>296854396.27950007</v>
      </c>
      <c r="AS88" s="169">
        <f>SUBTOTAL(9,AS6:AS86)</f>
        <v>40771149.159999996</v>
      </c>
      <c r="AT88" s="32"/>
      <c r="AU88" s="32"/>
      <c r="AV88" s="32"/>
      <c r="AW88" s="170">
        <f>SUBTOTAL(9,AW6:AW86)</f>
        <v>545.38</v>
      </c>
      <c r="AX88" s="32"/>
      <c r="AY88" s="32"/>
      <c r="AZ88" s="32"/>
      <c r="BA88" s="32"/>
      <c r="BB88" s="171">
        <f>SUBTOTAL(9,BB6:BB86)</f>
        <v>432881.5</v>
      </c>
      <c r="BC88" s="172">
        <f>SUBTOTAL(9,BC6:BC86)</f>
        <v>22922</v>
      </c>
      <c r="BD88" s="172">
        <f>SUBTOTAL(9,BD6:BD86)</f>
        <v>19265</v>
      </c>
    </row>
  </sheetData>
  <autoFilter ref="A5:BD87">
    <filterColumn colId="9">
      <customFilters>
        <customFilter operator="notEqual" val=" "/>
      </customFilters>
    </filterColumn>
  </autoFilter>
  <sortState ref="A6:BD86">
    <sortCondition descending="1" ref="AJ6:AJ86"/>
    <sortCondition ref="AT6:AT86"/>
  </sortState>
  <mergeCells count="51">
    <mergeCell ref="BA3:BA4"/>
    <mergeCell ref="BB3:BB4"/>
    <mergeCell ref="A1:BB1"/>
    <mergeCell ref="BC3:BC4"/>
    <mergeCell ref="BD3:BD4"/>
    <mergeCell ref="AW3:AW4"/>
    <mergeCell ref="AX3:AX4"/>
    <mergeCell ref="AY3:AY4"/>
    <mergeCell ref="AZ3:AZ4"/>
    <mergeCell ref="AU3:AU4"/>
    <mergeCell ref="AV3:AV4"/>
    <mergeCell ref="AJ3:AJ4"/>
    <mergeCell ref="AK3:AM3"/>
    <mergeCell ref="AN3:AP3"/>
    <mergeCell ref="AQ3:AS3"/>
    <mergeCell ref="AT3:AT4"/>
    <mergeCell ref="AE3:AE4"/>
    <mergeCell ref="AF3:AF4"/>
    <mergeCell ref="AG3:AG4"/>
    <mergeCell ref="AH3:AH4"/>
    <mergeCell ref="AI3:AI4"/>
    <mergeCell ref="Z3:Z4"/>
    <mergeCell ref="AA3:AA4"/>
    <mergeCell ref="AB3:AB4"/>
    <mergeCell ref="AC3:AC4"/>
    <mergeCell ref="AD3:AD4"/>
    <mergeCell ref="U3:U4"/>
    <mergeCell ref="V3:V4"/>
    <mergeCell ref="W3:W4"/>
    <mergeCell ref="X3:X4"/>
    <mergeCell ref="Y3:Y4"/>
    <mergeCell ref="P3:P4"/>
    <mergeCell ref="Q3:Q4"/>
    <mergeCell ref="R3:R4"/>
    <mergeCell ref="S3:S4"/>
    <mergeCell ref="T3:T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</mergeCells>
  <hyperlinks>
    <hyperlink ref="BA23" r:id="rId1" display="https://egrp365.ru/reestr?egrp=24:50:0300239:31&amp;ref=gz"/>
    <hyperlink ref="BA35" r:id="rId2" display="https://egrp365.ru/reestr?egrp=24:50:0300227:386&amp;ref=gz"/>
    <hyperlink ref="BA71" r:id="rId3" display="https://egrp365.ru/reestr?egrp=24:50:0300239:45&amp;ref=gz"/>
  </hyperlinks>
  <pageMargins left="0.70866141732283472" right="0.70866141732283472" top="0.74803149606299213" bottom="0.74803149606299213" header="0.31496062992125984" footer="0.31496062992125984"/>
  <pageSetup paperSize="9" scale="30" fitToHeight="0"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workbookViewId="0">
      <selection activeCell="H9" sqref="H9"/>
    </sheetView>
  </sheetViews>
  <sheetFormatPr defaultRowHeight="12.75" x14ac:dyDescent="0.2"/>
  <cols>
    <col min="1" max="1" width="7.5703125" customWidth="1"/>
    <col min="2" max="2" width="29.85546875" customWidth="1"/>
    <col min="3" max="3" width="16.5703125" customWidth="1"/>
    <col min="4" max="4" width="21.7109375" customWidth="1"/>
    <col min="5" max="5" width="23.5703125" customWidth="1"/>
    <col min="6" max="6" width="16.5703125" customWidth="1"/>
    <col min="7" max="7" width="24.140625" customWidth="1"/>
    <col min="8" max="8" width="24" customWidth="1"/>
  </cols>
  <sheetData>
    <row r="1" spans="1:8" ht="109.5" customHeight="1" x14ac:dyDescent="0.35">
      <c r="A1" s="268" t="s">
        <v>156</v>
      </c>
      <c r="B1" s="269"/>
      <c r="C1" s="270"/>
      <c r="D1" s="270"/>
      <c r="E1" s="270"/>
      <c r="F1" s="270"/>
      <c r="G1" s="270"/>
      <c r="H1" s="270"/>
    </row>
    <row r="2" spans="1:8" ht="58.5" customHeight="1" x14ac:dyDescent="0.2">
      <c r="A2" s="272" t="s">
        <v>35</v>
      </c>
      <c r="B2" s="274" t="s">
        <v>36</v>
      </c>
      <c r="C2" s="276" t="s">
        <v>37</v>
      </c>
      <c r="D2" s="276" t="s">
        <v>38</v>
      </c>
      <c r="E2" s="276" t="s">
        <v>43</v>
      </c>
      <c r="F2" s="271" t="s">
        <v>432</v>
      </c>
      <c r="G2" s="271"/>
      <c r="H2" s="271"/>
    </row>
    <row r="3" spans="1:8" ht="75" x14ac:dyDescent="0.2">
      <c r="A3" s="273"/>
      <c r="B3" s="275"/>
      <c r="C3" s="277"/>
      <c r="D3" s="277"/>
      <c r="E3" s="277"/>
      <c r="F3" s="28" t="s">
        <v>433</v>
      </c>
      <c r="G3" s="28" t="s">
        <v>38</v>
      </c>
      <c r="H3" s="28" t="s">
        <v>42</v>
      </c>
    </row>
    <row r="4" spans="1:8" ht="36" customHeight="1" x14ac:dyDescent="0.2">
      <c r="A4" s="64">
        <v>1</v>
      </c>
      <c r="B4" s="65" t="s">
        <v>1</v>
      </c>
      <c r="C4" s="66">
        <v>6</v>
      </c>
      <c r="D4" s="67">
        <v>22556983.370000001</v>
      </c>
      <c r="E4" s="68">
        <v>19143673.469999999</v>
      </c>
      <c r="F4" s="101">
        <v>6</v>
      </c>
      <c r="G4" s="67">
        <v>22556983.370000001</v>
      </c>
      <c r="H4" s="69">
        <v>19143673.469999999</v>
      </c>
    </row>
    <row r="5" spans="1:8" ht="30.75" x14ac:dyDescent="0.2">
      <c r="A5" s="64">
        <v>2</v>
      </c>
      <c r="B5" s="65" t="s">
        <v>28</v>
      </c>
      <c r="C5" s="66">
        <v>17</v>
      </c>
      <c r="D5" s="67">
        <v>70118102.560000002</v>
      </c>
      <c r="E5" s="68">
        <v>63092819.460000001</v>
      </c>
      <c r="F5" s="74">
        <v>3</v>
      </c>
      <c r="G5" s="72">
        <v>23053182.149999999</v>
      </c>
      <c r="H5" s="73">
        <v>20548442.210000001</v>
      </c>
    </row>
    <row r="6" spans="1:8" ht="30.75" x14ac:dyDescent="0.2">
      <c r="A6" s="64">
        <v>3</v>
      </c>
      <c r="B6" s="65" t="s">
        <v>2</v>
      </c>
      <c r="C6" s="66">
        <v>16</v>
      </c>
      <c r="D6" s="67">
        <v>41284863.479999997</v>
      </c>
      <c r="E6" s="68">
        <v>36081732.670000002</v>
      </c>
      <c r="F6" s="74">
        <v>8</v>
      </c>
      <c r="G6" s="72">
        <v>18259596.27</v>
      </c>
      <c r="H6" s="73">
        <v>16257807.470000001</v>
      </c>
    </row>
    <row r="7" spans="1:8" ht="30.75" x14ac:dyDescent="0.2">
      <c r="A7" s="64">
        <v>4</v>
      </c>
      <c r="B7" s="65" t="s">
        <v>0</v>
      </c>
      <c r="C7" s="66">
        <v>15</v>
      </c>
      <c r="D7" s="67">
        <v>66544708.25</v>
      </c>
      <c r="E7" s="68">
        <v>57836704.799999997</v>
      </c>
      <c r="F7" s="74">
        <v>4</v>
      </c>
      <c r="G7" s="72">
        <v>26535539.760000002</v>
      </c>
      <c r="H7" s="73">
        <v>23209903.98</v>
      </c>
    </row>
    <row r="8" spans="1:8" ht="30.75" x14ac:dyDescent="0.2">
      <c r="A8" s="64">
        <v>5</v>
      </c>
      <c r="B8" s="65" t="s">
        <v>39</v>
      </c>
      <c r="C8" s="66">
        <v>8</v>
      </c>
      <c r="D8" s="67">
        <v>43694542.710000001</v>
      </c>
      <c r="E8" s="68">
        <v>38382697.340000004</v>
      </c>
      <c r="F8" s="74">
        <v>5</v>
      </c>
      <c r="G8" s="72">
        <v>20922588.440000001</v>
      </c>
      <c r="H8" s="73">
        <v>18406832.850000001</v>
      </c>
    </row>
    <row r="9" spans="1:8" ht="30.75" x14ac:dyDescent="0.2">
      <c r="A9" s="64">
        <f>A8+1</f>
        <v>6</v>
      </c>
      <c r="B9" s="65" t="s">
        <v>40</v>
      </c>
      <c r="C9" s="66">
        <v>15</v>
      </c>
      <c r="D9" s="67">
        <v>84641955</v>
      </c>
      <c r="E9" s="68">
        <v>74513491.930000007</v>
      </c>
      <c r="F9" s="74">
        <v>5</v>
      </c>
      <c r="G9" s="72">
        <v>37200616.729999997</v>
      </c>
      <c r="H9" s="73">
        <v>31767783.789999999</v>
      </c>
    </row>
    <row r="10" spans="1:8" ht="30.75" x14ac:dyDescent="0.2">
      <c r="A10" s="64">
        <f>A9+1</f>
        <v>7</v>
      </c>
      <c r="B10" s="65" t="s">
        <v>30</v>
      </c>
      <c r="C10" s="66">
        <v>4</v>
      </c>
      <c r="D10" s="67">
        <v>8784390.0700000003</v>
      </c>
      <c r="E10" s="68">
        <v>7803276.6200000001</v>
      </c>
      <c r="F10" s="101">
        <v>3</v>
      </c>
      <c r="G10" s="67">
        <v>6652852.1600000001</v>
      </c>
      <c r="H10" s="69">
        <v>5746342.54</v>
      </c>
    </row>
    <row r="11" spans="1:8" ht="37.5" customHeight="1" x14ac:dyDescent="0.2">
      <c r="A11" s="4"/>
      <c r="B11" s="5" t="s">
        <v>41</v>
      </c>
      <c r="C11" s="5">
        <f t="shared" ref="C11:H11" si="0">SUM(C4:C10)</f>
        <v>81</v>
      </c>
      <c r="D11" s="6">
        <f t="shared" si="0"/>
        <v>337625545.44</v>
      </c>
      <c r="E11" s="7">
        <f t="shared" si="0"/>
        <v>296854396.29000002</v>
      </c>
      <c r="F11" s="8">
        <f t="shared" si="0"/>
        <v>34</v>
      </c>
      <c r="G11" s="7">
        <f t="shared" si="0"/>
        <v>155181358.88</v>
      </c>
      <c r="H11" s="30">
        <f t="shared" si="0"/>
        <v>135080786.30999997</v>
      </c>
    </row>
    <row r="14" spans="1:8" ht="18.75" x14ac:dyDescent="0.3">
      <c r="H14" s="96"/>
    </row>
    <row r="16" spans="1:8" ht="18.75" x14ac:dyDescent="0.3">
      <c r="H16" s="96"/>
    </row>
  </sheetData>
  <mergeCells count="7">
    <mergeCell ref="A1:H1"/>
    <mergeCell ref="F2:H2"/>
    <mergeCell ref="A2:A3"/>
    <mergeCell ref="B2:B3"/>
    <mergeCell ref="C2:C3"/>
    <mergeCell ref="D2:D3"/>
    <mergeCell ref="E2:E3"/>
  </mergeCells>
  <pageMargins left="0.70866141732283472" right="0.70866141732283472" top="0.74803149606299213" bottom="0.74803149606299213" header="0.31496062992125984" footer="0.31496062992125984"/>
  <pageSetup paperSize="9" scale="8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sqref="A1:D8"/>
    </sheetView>
  </sheetViews>
  <sheetFormatPr defaultRowHeight="12.75" x14ac:dyDescent="0.2"/>
  <cols>
    <col min="2" max="2" width="27.7109375" customWidth="1"/>
    <col min="3" max="3" width="28.42578125" customWidth="1"/>
    <col min="4" max="4" width="35.28515625" customWidth="1"/>
  </cols>
  <sheetData>
    <row r="1" spans="1:4" ht="104.25" customHeight="1" x14ac:dyDescent="0.2">
      <c r="A1" s="278" t="s">
        <v>421</v>
      </c>
      <c r="B1" s="279"/>
      <c r="C1" s="279"/>
      <c r="D1" s="279"/>
    </row>
    <row r="2" spans="1:4" x14ac:dyDescent="0.2">
      <c r="A2" s="280" t="s">
        <v>3</v>
      </c>
      <c r="B2" s="282" t="s">
        <v>4</v>
      </c>
      <c r="C2" s="282" t="s">
        <v>5</v>
      </c>
      <c r="D2" s="282" t="s">
        <v>6</v>
      </c>
    </row>
    <row r="3" spans="1:4" ht="55.5" customHeight="1" x14ac:dyDescent="0.2">
      <c r="A3" s="281"/>
      <c r="B3" s="283"/>
      <c r="C3" s="283"/>
      <c r="D3" s="283"/>
    </row>
    <row r="4" spans="1:4" ht="55.5" customHeight="1" x14ac:dyDescent="0.2">
      <c r="A4" s="14">
        <v>1</v>
      </c>
      <c r="B4" s="53" t="s">
        <v>170</v>
      </c>
      <c r="C4" s="15" t="s">
        <v>87</v>
      </c>
      <c r="D4" s="15" t="s">
        <v>400</v>
      </c>
    </row>
    <row r="5" spans="1:4" ht="56.25" customHeight="1" x14ac:dyDescent="0.2">
      <c r="A5" s="14">
        <v>2</v>
      </c>
      <c r="B5" s="84" t="s">
        <v>60</v>
      </c>
      <c r="C5" s="70" t="s">
        <v>80</v>
      </c>
      <c r="D5" s="71" t="s">
        <v>24</v>
      </c>
    </row>
    <row r="6" spans="1:4" ht="55.5" customHeight="1" x14ac:dyDescent="0.2">
      <c r="A6" s="14">
        <v>3</v>
      </c>
      <c r="B6" s="48" t="s">
        <v>100</v>
      </c>
      <c r="C6" s="15" t="s">
        <v>98</v>
      </c>
      <c r="D6" s="15" t="s">
        <v>66</v>
      </c>
    </row>
    <row r="7" spans="1:4" ht="55.5" customHeight="1" x14ac:dyDescent="0.2">
      <c r="A7" s="14">
        <v>4</v>
      </c>
      <c r="B7" s="48" t="s">
        <v>114</v>
      </c>
      <c r="C7" s="15" t="s">
        <v>102</v>
      </c>
      <c r="D7" s="15" t="s">
        <v>32</v>
      </c>
    </row>
    <row r="8" spans="1:4" ht="50.25" customHeight="1" x14ac:dyDescent="0.2">
      <c r="A8" s="14">
        <v>5</v>
      </c>
      <c r="B8" s="47" t="s">
        <v>383</v>
      </c>
      <c r="C8" s="15" t="s">
        <v>102</v>
      </c>
      <c r="D8" s="15" t="s">
        <v>32</v>
      </c>
    </row>
  </sheetData>
  <mergeCells count="5">
    <mergeCell ref="A1:D1"/>
    <mergeCell ref="A2:A3"/>
    <mergeCell ref="B2:B3"/>
    <mergeCell ref="C2:C3"/>
    <mergeCell ref="D2:D3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7"/>
  <sheetViews>
    <sheetView zoomScale="70" zoomScaleNormal="70" workbookViewId="0">
      <selection activeCell="I13" sqref="I13"/>
    </sheetView>
  </sheetViews>
  <sheetFormatPr defaultRowHeight="12.75" x14ac:dyDescent="0.2"/>
  <cols>
    <col min="2" max="2" width="41.5703125" customWidth="1"/>
    <col min="3" max="3" width="35.42578125" customWidth="1"/>
    <col min="4" max="4" width="43.42578125" customWidth="1"/>
  </cols>
  <sheetData>
    <row r="1" spans="1:4" ht="47.25" customHeight="1" x14ac:dyDescent="0.2">
      <c r="A1" s="284" t="s">
        <v>422</v>
      </c>
      <c r="B1" s="284"/>
      <c r="C1" s="284"/>
      <c r="D1" s="284"/>
    </row>
    <row r="2" spans="1:4" ht="30.75" customHeight="1" x14ac:dyDescent="0.2">
      <c r="A2" s="27" t="s">
        <v>3</v>
      </c>
      <c r="B2" s="26" t="s">
        <v>4</v>
      </c>
      <c r="C2" s="26" t="s">
        <v>5</v>
      </c>
      <c r="D2" s="26" t="s">
        <v>6</v>
      </c>
    </row>
    <row r="3" spans="1:4" ht="15.75" x14ac:dyDescent="0.2">
      <c r="A3" s="12">
        <v>1</v>
      </c>
      <c r="B3" s="12">
        <v>2</v>
      </c>
      <c r="C3" s="12">
        <v>3</v>
      </c>
      <c r="D3" s="12">
        <v>4</v>
      </c>
    </row>
    <row r="4" spans="1:4" ht="27.75" customHeight="1" x14ac:dyDescent="0.2">
      <c r="A4" s="148">
        <v>1</v>
      </c>
      <c r="B4" s="19" t="s">
        <v>128</v>
      </c>
      <c r="C4" s="15" t="s">
        <v>78</v>
      </c>
      <c r="D4" s="15" t="s">
        <v>32</v>
      </c>
    </row>
    <row r="5" spans="1:4" ht="43.5" customHeight="1" x14ac:dyDescent="0.2">
      <c r="A5" s="148">
        <v>2</v>
      </c>
      <c r="B5" s="20" t="s">
        <v>103</v>
      </c>
      <c r="C5" s="16" t="s">
        <v>102</v>
      </c>
      <c r="D5" s="16" t="s">
        <v>85</v>
      </c>
    </row>
    <row r="6" spans="1:4" ht="30" customHeight="1" x14ac:dyDescent="0.2">
      <c r="A6" s="148">
        <v>3</v>
      </c>
      <c r="B6" s="19" t="s">
        <v>83</v>
      </c>
      <c r="C6" s="15" t="s">
        <v>80</v>
      </c>
      <c r="D6" s="15" t="s">
        <v>24</v>
      </c>
    </row>
    <row r="7" spans="1:4" ht="30" customHeight="1" x14ac:dyDescent="0.2">
      <c r="A7" s="148">
        <v>4</v>
      </c>
      <c r="B7" s="19" t="s">
        <v>133</v>
      </c>
      <c r="C7" s="15" t="s">
        <v>78</v>
      </c>
      <c r="D7" s="15" t="s">
        <v>32</v>
      </c>
    </row>
    <row r="8" spans="1:4" ht="44.25" customHeight="1" x14ac:dyDescent="0.2">
      <c r="A8" s="148">
        <v>5</v>
      </c>
      <c r="B8" s="19" t="s">
        <v>157</v>
      </c>
      <c r="C8" s="15" t="s">
        <v>87</v>
      </c>
      <c r="D8" s="15" t="s">
        <v>399</v>
      </c>
    </row>
    <row r="9" spans="1:4" ht="27" customHeight="1" x14ac:dyDescent="0.2">
      <c r="A9" s="148">
        <v>6</v>
      </c>
      <c r="B9" s="19" t="s">
        <v>162</v>
      </c>
      <c r="C9" s="15" t="s">
        <v>87</v>
      </c>
      <c r="D9" s="15" t="s">
        <v>24</v>
      </c>
    </row>
    <row r="10" spans="1:4" ht="26.25" customHeight="1" x14ac:dyDescent="0.2">
      <c r="A10" s="148">
        <v>7</v>
      </c>
      <c r="B10" s="19" t="s">
        <v>423</v>
      </c>
      <c r="C10" s="15" t="s">
        <v>87</v>
      </c>
      <c r="D10" s="16" t="s">
        <v>24</v>
      </c>
    </row>
    <row r="11" spans="1:4" ht="27" customHeight="1" x14ac:dyDescent="0.2">
      <c r="A11" s="148">
        <v>8</v>
      </c>
      <c r="B11" s="20" t="s">
        <v>215</v>
      </c>
      <c r="C11" s="15" t="s">
        <v>80</v>
      </c>
      <c r="D11" s="15" t="s">
        <v>24</v>
      </c>
    </row>
    <row r="12" spans="1:4" ht="27" customHeight="1" x14ac:dyDescent="0.2">
      <c r="A12" s="148">
        <v>9</v>
      </c>
      <c r="B12" s="20" t="s">
        <v>218</v>
      </c>
      <c r="C12" s="15" t="s">
        <v>80</v>
      </c>
      <c r="D12" s="15" t="s">
        <v>24</v>
      </c>
    </row>
    <row r="13" spans="1:4" ht="27" customHeight="1" x14ac:dyDescent="0.2">
      <c r="A13" s="148">
        <v>10</v>
      </c>
      <c r="B13" s="20" t="s">
        <v>221</v>
      </c>
      <c r="C13" s="16" t="s">
        <v>80</v>
      </c>
      <c r="D13" s="16" t="s">
        <v>24</v>
      </c>
    </row>
    <row r="14" spans="1:4" ht="27" customHeight="1" x14ac:dyDescent="0.2">
      <c r="A14" s="148">
        <v>11</v>
      </c>
      <c r="B14" s="21" t="s">
        <v>104</v>
      </c>
      <c r="C14" s="15" t="s">
        <v>102</v>
      </c>
      <c r="D14" s="24" t="s">
        <v>24</v>
      </c>
    </row>
    <row r="15" spans="1:4" ht="27" customHeight="1" x14ac:dyDescent="0.2">
      <c r="A15" s="148">
        <v>12</v>
      </c>
      <c r="B15" s="19" t="s">
        <v>285</v>
      </c>
      <c r="C15" s="15" t="s">
        <v>98</v>
      </c>
      <c r="D15" s="15" t="s">
        <v>286</v>
      </c>
    </row>
    <row r="16" spans="1:4" ht="28.5" customHeight="1" x14ac:dyDescent="0.2">
      <c r="A16" s="148">
        <v>13</v>
      </c>
      <c r="B16" s="19" t="s">
        <v>291</v>
      </c>
      <c r="C16" s="15" t="s">
        <v>98</v>
      </c>
      <c r="D16" s="15" t="s">
        <v>101</v>
      </c>
    </row>
    <row r="17" spans="1:4" ht="28.5" customHeight="1" x14ac:dyDescent="0.2">
      <c r="A17" s="148">
        <v>14</v>
      </c>
      <c r="B17" s="20" t="s">
        <v>224</v>
      </c>
      <c r="C17" s="16" t="s">
        <v>80</v>
      </c>
      <c r="D17" s="16" t="s">
        <v>24</v>
      </c>
    </row>
    <row r="18" spans="1:4" ht="27" customHeight="1" x14ac:dyDescent="0.2">
      <c r="A18" s="148">
        <v>15</v>
      </c>
      <c r="B18" s="20" t="s">
        <v>65</v>
      </c>
      <c r="C18" s="16" t="s">
        <v>98</v>
      </c>
      <c r="D18" s="16" t="s">
        <v>24</v>
      </c>
    </row>
    <row r="19" spans="1:4" ht="42" customHeight="1" x14ac:dyDescent="0.2">
      <c r="A19" s="148">
        <v>16</v>
      </c>
      <c r="B19" s="21" t="s">
        <v>227</v>
      </c>
      <c r="C19" s="15" t="s">
        <v>80</v>
      </c>
      <c r="D19" s="24" t="s">
        <v>59</v>
      </c>
    </row>
    <row r="20" spans="1:4" ht="39.75" customHeight="1" x14ac:dyDescent="0.2">
      <c r="A20" s="148">
        <v>17</v>
      </c>
      <c r="B20" s="19" t="s">
        <v>231</v>
      </c>
      <c r="C20" s="15" t="s">
        <v>80</v>
      </c>
      <c r="D20" s="15" t="s">
        <v>59</v>
      </c>
    </row>
    <row r="21" spans="1:4" ht="32.25" customHeight="1" x14ac:dyDescent="0.2">
      <c r="A21" s="148">
        <v>18</v>
      </c>
      <c r="B21" s="19" t="s">
        <v>398</v>
      </c>
      <c r="C21" s="15" t="s">
        <v>116</v>
      </c>
      <c r="D21" s="16" t="s">
        <v>362</v>
      </c>
    </row>
    <row r="22" spans="1:4" ht="32.25" customHeight="1" x14ac:dyDescent="0.2">
      <c r="A22" s="148">
        <v>19</v>
      </c>
      <c r="B22" s="19" t="s">
        <v>138</v>
      </c>
      <c r="C22" s="15" t="s">
        <v>78</v>
      </c>
      <c r="D22" s="15" t="s">
        <v>24</v>
      </c>
    </row>
    <row r="23" spans="1:4" ht="32.25" customHeight="1" x14ac:dyDescent="0.2">
      <c r="A23" s="148">
        <v>20</v>
      </c>
      <c r="B23" s="20" t="s">
        <v>395</v>
      </c>
      <c r="C23" s="16" t="s">
        <v>116</v>
      </c>
      <c r="D23" s="16" t="s">
        <v>368</v>
      </c>
    </row>
    <row r="24" spans="1:4" ht="32.25" customHeight="1" x14ac:dyDescent="0.2">
      <c r="A24" s="148">
        <v>21</v>
      </c>
      <c r="B24" s="20" t="s">
        <v>396</v>
      </c>
      <c r="C24" s="16" t="s">
        <v>98</v>
      </c>
      <c r="D24" s="16" t="s">
        <v>63</v>
      </c>
    </row>
    <row r="25" spans="1:4" ht="32.25" customHeight="1" x14ac:dyDescent="0.2">
      <c r="A25" s="148">
        <v>22</v>
      </c>
      <c r="B25" s="21" t="s">
        <v>74</v>
      </c>
      <c r="C25" s="15" t="s">
        <v>73</v>
      </c>
      <c r="D25" s="15" t="s">
        <v>76</v>
      </c>
    </row>
    <row r="26" spans="1:4" ht="32.25" customHeight="1" x14ac:dyDescent="0.2">
      <c r="A26" s="148">
        <v>23</v>
      </c>
      <c r="B26" s="21" t="s">
        <v>143</v>
      </c>
      <c r="C26" s="15" t="s">
        <v>78</v>
      </c>
      <c r="D26" s="15" t="s">
        <v>24</v>
      </c>
    </row>
    <row r="27" spans="1:4" ht="40.5" customHeight="1" x14ac:dyDescent="0.2">
      <c r="A27" s="148">
        <v>24</v>
      </c>
      <c r="B27" s="21" t="s">
        <v>237</v>
      </c>
      <c r="C27" s="15" t="s">
        <v>80</v>
      </c>
      <c r="D27" s="15" t="s">
        <v>24</v>
      </c>
    </row>
    <row r="28" spans="1:4" ht="31.5" customHeight="1" x14ac:dyDescent="0.2">
      <c r="A28" s="148">
        <v>25</v>
      </c>
      <c r="B28" s="19" t="s">
        <v>310</v>
      </c>
      <c r="C28" s="15" t="s">
        <v>98</v>
      </c>
      <c r="D28" s="15" t="s">
        <v>64</v>
      </c>
    </row>
    <row r="29" spans="1:4" ht="45.75" customHeight="1" x14ac:dyDescent="0.2">
      <c r="A29" s="148">
        <v>26</v>
      </c>
      <c r="B29" s="20" t="s">
        <v>77</v>
      </c>
      <c r="C29" s="16" t="s">
        <v>73</v>
      </c>
      <c r="D29" s="16" t="s">
        <v>86</v>
      </c>
    </row>
    <row r="30" spans="1:4" ht="27.75" customHeight="1" x14ac:dyDescent="0.2">
      <c r="A30" s="148">
        <v>27</v>
      </c>
      <c r="B30" s="20" t="s">
        <v>262</v>
      </c>
      <c r="C30" s="15" t="s">
        <v>73</v>
      </c>
      <c r="D30" s="15" t="s">
        <v>24</v>
      </c>
    </row>
    <row r="31" spans="1:4" ht="27.75" customHeight="1" x14ac:dyDescent="0.2">
      <c r="A31" s="148">
        <v>28</v>
      </c>
      <c r="B31" s="19" t="s">
        <v>79</v>
      </c>
      <c r="C31" s="15" t="s">
        <v>78</v>
      </c>
      <c r="D31" s="15" t="s">
        <v>24</v>
      </c>
    </row>
    <row r="32" spans="1:4" ht="24.75" customHeight="1" x14ac:dyDescent="0.2">
      <c r="A32" s="148">
        <v>29</v>
      </c>
      <c r="B32" s="20" t="s">
        <v>152</v>
      </c>
      <c r="C32" s="14" t="s">
        <v>78</v>
      </c>
      <c r="D32" s="15" t="s">
        <v>24</v>
      </c>
    </row>
    <row r="33" spans="1:4" ht="18.75" x14ac:dyDescent="0.3">
      <c r="A33" s="148">
        <v>30</v>
      </c>
      <c r="B33" s="146" t="s">
        <v>424</v>
      </c>
      <c r="C33" s="93" t="s">
        <v>116</v>
      </c>
      <c r="D33" s="93" t="s">
        <v>24</v>
      </c>
    </row>
    <row r="34" spans="1:4" ht="18.75" x14ac:dyDescent="0.3">
      <c r="A34" s="148">
        <v>31</v>
      </c>
      <c r="B34" s="146" t="s">
        <v>107</v>
      </c>
      <c r="C34" s="93" t="s">
        <v>102</v>
      </c>
      <c r="D34" s="93" t="s">
        <v>24</v>
      </c>
    </row>
    <row r="35" spans="1:4" ht="18.75" x14ac:dyDescent="0.3">
      <c r="A35" s="148">
        <v>32</v>
      </c>
      <c r="B35" s="146" t="s">
        <v>106</v>
      </c>
      <c r="C35" s="93" t="s">
        <v>102</v>
      </c>
      <c r="D35" s="93" t="s">
        <v>24</v>
      </c>
    </row>
    <row r="36" spans="1:4" ht="18.75" x14ac:dyDescent="0.3">
      <c r="A36" s="148">
        <v>33</v>
      </c>
      <c r="B36" s="146" t="s">
        <v>267</v>
      </c>
      <c r="C36" s="93" t="s">
        <v>73</v>
      </c>
      <c r="D36" s="93" t="s">
        <v>24</v>
      </c>
    </row>
    <row r="37" spans="1:4" ht="18.75" x14ac:dyDescent="0.3">
      <c r="A37" s="148">
        <v>34</v>
      </c>
      <c r="B37" s="146" t="s">
        <v>271</v>
      </c>
      <c r="C37" s="93" t="s">
        <v>73</v>
      </c>
      <c r="D37" s="149" t="s">
        <v>24</v>
      </c>
    </row>
  </sheetData>
  <mergeCells count="1">
    <mergeCell ref="A1:D1"/>
  </mergeCells>
  <pageMargins left="0.7" right="0.7" top="0.75" bottom="0.75" header="0.3" footer="0.3"/>
  <pageSetup paperSize="9" scale="68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07768007845FA44B257027247838830" ma:contentTypeVersion="1" ma:contentTypeDescription="Создание документа." ma:contentTypeScope="" ma:versionID="b6c517a1732ec4b62aac360536a4ed4a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e7823aa727540d6cf926e79e269075b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Дата начала расписания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594F326-F3C8-4C75-AFB3-AB07EC746951}"/>
</file>

<file path=customXml/itemProps2.xml><?xml version="1.0" encoding="utf-8"?>
<ds:datastoreItem xmlns:ds="http://schemas.openxmlformats.org/officeDocument/2006/customXml" ds:itemID="{4D0CC5F7-40B5-4D9A-99B9-17C30E3E409C}"/>
</file>

<file path=customXml/itemProps3.xml><?xml version="1.0" encoding="utf-8"?>
<ds:datastoreItem xmlns:ds="http://schemas.openxmlformats.org/officeDocument/2006/customXml" ds:itemID="{3C6AFB47-D9E1-4591-B20D-2846608792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Ранжир.список</vt:lpstr>
      <vt:lpstr>Что отобрали</vt:lpstr>
      <vt:lpstr>Резерв</vt:lpstr>
      <vt:lpstr>Список выбр.дворов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Касицкий Валерий Владимирович</cp:lastModifiedBy>
  <cp:lastPrinted>2023-08-07T08:32:53Z</cp:lastPrinted>
  <dcterms:created xsi:type="dcterms:W3CDTF">1996-10-08T23:32:33Z</dcterms:created>
  <dcterms:modified xsi:type="dcterms:W3CDTF">2023-08-10T02:27:37Z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0x010100707768007845FA44B257027247838830</vt:lpwstr>
  </property>
</Properties>
</file>